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 da Silva\Desktop\MURO DO CISC\"/>
    </mc:Choice>
  </mc:AlternateContent>
  <xr:revisionPtr revIDLastSave="0" documentId="8_{BF802FD6-9417-4155-80D0-0A6F2F9EEC9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sumo do Orçamento" sheetId="1" r:id="rId1"/>
    <sheet name="Orçamento Sintético" sheetId="5" r:id="rId2"/>
    <sheet name="CPUs" sheetId="2" r:id="rId3"/>
    <sheet name="Cronograma" sheetId="3" r:id="rId4"/>
    <sheet name="Composição BDI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4" i="5" l="1"/>
  <c r="I404" i="5" s="1"/>
  <c r="H402" i="5"/>
  <c r="I402" i="5" s="1"/>
  <c r="H400" i="5"/>
  <c r="I400" i="5" s="1"/>
  <c r="J400" i="5" s="1"/>
  <c r="H399" i="5"/>
  <c r="I399" i="5" s="1"/>
  <c r="J399" i="5" s="1"/>
  <c r="H398" i="5"/>
  <c r="I398" i="5" s="1"/>
  <c r="J398" i="5" s="1"/>
  <c r="H397" i="5"/>
  <c r="I397" i="5" s="1"/>
  <c r="H395" i="5"/>
  <c r="I395" i="5" s="1"/>
  <c r="J395" i="5" s="1"/>
  <c r="I394" i="5"/>
  <c r="H394" i="5"/>
  <c r="H392" i="5"/>
  <c r="I392" i="5" s="1"/>
  <c r="J392" i="5" s="1"/>
  <c r="I391" i="5"/>
  <c r="J391" i="5" s="1"/>
  <c r="H391" i="5"/>
  <c r="H390" i="5"/>
  <c r="I390" i="5" s="1"/>
  <c r="H388" i="5"/>
  <c r="I388" i="5" s="1"/>
  <c r="J388" i="5" s="1"/>
  <c r="I387" i="5"/>
  <c r="J387" i="5" s="1"/>
  <c r="H387" i="5"/>
  <c r="H386" i="5"/>
  <c r="I386" i="5" s="1"/>
  <c r="J386" i="5" s="1"/>
  <c r="H385" i="5"/>
  <c r="I385" i="5" s="1"/>
  <c r="H382" i="5"/>
  <c r="I382" i="5" s="1"/>
  <c r="J382" i="5" s="1"/>
  <c r="H381" i="5"/>
  <c r="I381" i="5" s="1"/>
  <c r="J381" i="5" s="1"/>
  <c r="J380" i="5"/>
  <c r="I380" i="5"/>
  <c r="H380" i="5"/>
  <c r="H379" i="5"/>
  <c r="I379" i="5" s="1"/>
  <c r="J379" i="5" s="1"/>
  <c r="I378" i="5"/>
  <c r="J378" i="5" s="1"/>
  <c r="H378" i="5"/>
  <c r="I377" i="5"/>
  <c r="J377" i="5" s="1"/>
  <c r="H377" i="5"/>
  <c r="I375" i="5"/>
  <c r="J375" i="5" s="1"/>
  <c r="H375" i="5"/>
  <c r="H374" i="5"/>
  <c r="I374" i="5" s="1"/>
  <c r="J374" i="5" s="1"/>
  <c r="H373" i="5"/>
  <c r="I373" i="5" s="1"/>
  <c r="J373" i="5" s="1"/>
  <c r="H372" i="5"/>
  <c r="I372" i="5" s="1"/>
  <c r="J372" i="5" s="1"/>
  <c r="I371" i="5"/>
  <c r="J371" i="5" s="1"/>
  <c r="H371" i="5"/>
  <c r="H370" i="5"/>
  <c r="I370" i="5" s="1"/>
  <c r="H367" i="5"/>
  <c r="I367" i="5" s="1"/>
  <c r="J367" i="5" s="1"/>
  <c r="H366" i="5"/>
  <c r="I366" i="5" s="1"/>
  <c r="J366" i="5" s="1"/>
  <c r="H365" i="5"/>
  <c r="I365" i="5" s="1"/>
  <c r="J365" i="5" s="1"/>
  <c r="J364" i="5"/>
  <c r="I364" i="5"/>
  <c r="H364" i="5"/>
  <c r="I362" i="5"/>
  <c r="H361" i="5" s="1"/>
  <c r="I361" i="5" s="1"/>
  <c r="H362" i="5"/>
  <c r="I359" i="5"/>
  <c r="J359" i="5" s="1"/>
  <c r="H359" i="5"/>
  <c r="H357" i="5"/>
  <c r="I357" i="5" s="1"/>
  <c r="J357" i="5" s="1"/>
  <c r="H356" i="5"/>
  <c r="I356" i="5" s="1"/>
  <c r="J356" i="5" s="1"/>
  <c r="I355" i="5"/>
  <c r="J355" i="5" s="1"/>
  <c r="H355" i="5"/>
  <c r="H354" i="5"/>
  <c r="I354" i="5" s="1"/>
  <c r="H352" i="5"/>
  <c r="I352" i="5" s="1"/>
  <c r="J352" i="5" s="1"/>
  <c r="H351" i="5"/>
  <c r="I351" i="5" s="1"/>
  <c r="H349" i="5"/>
  <c r="I349" i="5" s="1"/>
  <c r="J349" i="5" s="1"/>
  <c r="J348" i="5"/>
  <c r="I348" i="5"/>
  <c r="H348" i="5"/>
  <c r="H347" i="5"/>
  <c r="I347" i="5" s="1"/>
  <c r="I345" i="5"/>
  <c r="J345" i="5" s="1"/>
  <c r="H345" i="5"/>
  <c r="H344" i="5"/>
  <c r="I344" i="5" s="1"/>
  <c r="J344" i="5" s="1"/>
  <c r="I343" i="5"/>
  <c r="J343" i="5" s="1"/>
  <c r="H343" i="5"/>
  <c r="H342" i="5"/>
  <c r="I342" i="5" s="1"/>
  <c r="I339" i="5"/>
  <c r="J339" i="5" s="1"/>
  <c r="H339" i="5"/>
  <c r="H338" i="5"/>
  <c r="I338" i="5" s="1"/>
  <c r="J338" i="5" s="1"/>
  <c r="H337" i="5"/>
  <c r="I337" i="5" s="1"/>
  <c r="J337" i="5" s="1"/>
  <c r="H336" i="5"/>
  <c r="I336" i="5" s="1"/>
  <c r="J336" i="5" s="1"/>
  <c r="H335" i="5"/>
  <c r="I335" i="5" s="1"/>
  <c r="J335" i="5" s="1"/>
  <c r="H334" i="5"/>
  <c r="I334" i="5" s="1"/>
  <c r="J332" i="5"/>
  <c r="I332" i="5"/>
  <c r="H332" i="5"/>
  <c r="H331" i="5"/>
  <c r="I331" i="5" s="1"/>
  <c r="J331" i="5" s="1"/>
  <c r="I330" i="5"/>
  <c r="J330" i="5" s="1"/>
  <c r="H330" i="5"/>
  <c r="I329" i="5"/>
  <c r="J329" i="5" s="1"/>
  <c r="H329" i="5"/>
  <c r="H328" i="5"/>
  <c r="I328" i="5" s="1"/>
  <c r="J328" i="5" s="1"/>
  <c r="I327" i="5"/>
  <c r="J327" i="5" s="1"/>
  <c r="H327" i="5"/>
  <c r="H324" i="5"/>
  <c r="I324" i="5" s="1"/>
  <c r="J324" i="5" s="1"/>
  <c r="I323" i="5"/>
  <c r="J323" i="5" s="1"/>
  <c r="H323" i="5"/>
  <c r="H322" i="5"/>
  <c r="I322" i="5" s="1"/>
  <c r="J322" i="5" s="1"/>
  <c r="H321" i="5"/>
  <c r="I321" i="5" s="1"/>
  <c r="H319" i="5"/>
  <c r="I319" i="5" s="1"/>
  <c r="J316" i="5"/>
  <c r="I316" i="5"/>
  <c r="H315" i="5" s="1"/>
  <c r="I315" i="5" s="1"/>
  <c r="J315" i="5" s="1"/>
  <c r="H316" i="5"/>
  <c r="I314" i="5"/>
  <c r="J314" i="5" s="1"/>
  <c r="H314" i="5"/>
  <c r="I313" i="5"/>
  <c r="J313" i="5" s="1"/>
  <c r="H313" i="5"/>
  <c r="H312" i="5"/>
  <c r="I312" i="5" s="1"/>
  <c r="J312" i="5" s="1"/>
  <c r="I311" i="5"/>
  <c r="J311" i="5" s="1"/>
  <c r="H311" i="5"/>
  <c r="H309" i="5"/>
  <c r="I309" i="5" s="1"/>
  <c r="J309" i="5" s="1"/>
  <c r="H308" i="5"/>
  <c r="I308" i="5" s="1"/>
  <c r="H306" i="5"/>
  <c r="I306" i="5" s="1"/>
  <c r="J306" i="5" s="1"/>
  <c r="H305" i="5"/>
  <c r="I305" i="5" s="1"/>
  <c r="J305" i="5" s="1"/>
  <c r="H304" i="5"/>
  <c r="I304" i="5" s="1"/>
  <c r="H302" i="5"/>
  <c r="I302" i="5" s="1"/>
  <c r="J302" i="5" s="1"/>
  <c r="H301" i="5"/>
  <c r="I301" i="5" s="1"/>
  <c r="J301" i="5" s="1"/>
  <c r="J300" i="5"/>
  <c r="I300" i="5"/>
  <c r="H300" i="5"/>
  <c r="H299" i="5"/>
  <c r="I299" i="5" s="1"/>
  <c r="H296" i="5"/>
  <c r="I296" i="5" s="1"/>
  <c r="J296" i="5" s="1"/>
  <c r="I295" i="5"/>
  <c r="J295" i="5" s="1"/>
  <c r="H295" i="5"/>
  <c r="I294" i="5"/>
  <c r="J294" i="5" s="1"/>
  <c r="H294" i="5"/>
  <c r="H293" i="5"/>
  <c r="I293" i="5" s="1"/>
  <c r="J293" i="5" s="1"/>
  <c r="H292" i="5"/>
  <c r="I292" i="5" s="1"/>
  <c r="I291" i="5"/>
  <c r="J291" i="5" s="1"/>
  <c r="H291" i="5"/>
  <c r="H289" i="5"/>
  <c r="I289" i="5" s="1"/>
  <c r="J289" i="5" s="1"/>
  <c r="H288" i="5"/>
  <c r="I288" i="5" s="1"/>
  <c r="J288" i="5" s="1"/>
  <c r="H287" i="5"/>
  <c r="I287" i="5" s="1"/>
  <c r="J287" i="5" s="1"/>
  <c r="H286" i="5"/>
  <c r="I286" i="5" s="1"/>
  <c r="J286" i="5" s="1"/>
  <c r="H285" i="5"/>
  <c r="I285" i="5" s="1"/>
  <c r="J285" i="5" s="1"/>
  <c r="J284" i="5"/>
  <c r="I284" i="5"/>
  <c r="H284" i="5"/>
  <c r="I281" i="5"/>
  <c r="J281" i="5" s="1"/>
  <c r="H281" i="5"/>
  <c r="H280" i="5"/>
  <c r="I280" i="5" s="1"/>
  <c r="J280" i="5" s="1"/>
  <c r="J279" i="5"/>
  <c r="I279" i="5"/>
  <c r="H279" i="5"/>
  <c r="H278" i="5"/>
  <c r="I278" i="5" s="1"/>
  <c r="H276" i="5"/>
  <c r="I276" i="5" s="1"/>
  <c r="H273" i="5"/>
  <c r="I273" i="5" s="1"/>
  <c r="H271" i="5"/>
  <c r="I271" i="5" s="1"/>
  <c r="J271" i="5" s="1"/>
  <c r="H270" i="5"/>
  <c r="I270" i="5" s="1"/>
  <c r="J270" i="5" s="1"/>
  <c r="H269" i="5"/>
  <c r="I269" i="5" s="1"/>
  <c r="J269" i="5" s="1"/>
  <c r="J268" i="5"/>
  <c r="I268" i="5"/>
  <c r="H268" i="5"/>
  <c r="I266" i="5"/>
  <c r="J266" i="5" s="1"/>
  <c r="H266" i="5"/>
  <c r="I265" i="5"/>
  <c r="J265" i="5" s="1"/>
  <c r="H265" i="5"/>
  <c r="J263" i="5"/>
  <c r="I263" i="5"/>
  <c r="H263" i="5"/>
  <c r="H262" i="5"/>
  <c r="I262" i="5" s="1"/>
  <c r="J262" i="5" s="1"/>
  <c r="H261" i="5"/>
  <c r="I261" i="5" s="1"/>
  <c r="I259" i="5"/>
  <c r="J259" i="5" s="1"/>
  <c r="H259" i="5"/>
  <c r="I258" i="5"/>
  <c r="J258" i="5" s="1"/>
  <c r="H258" i="5"/>
  <c r="H257" i="5"/>
  <c r="I257" i="5" s="1"/>
  <c r="J257" i="5" s="1"/>
  <c r="H256" i="5"/>
  <c r="I256" i="5" s="1"/>
  <c r="H253" i="5"/>
  <c r="I253" i="5" s="1"/>
  <c r="J253" i="5" s="1"/>
  <c r="J252" i="5"/>
  <c r="I252" i="5"/>
  <c r="H252" i="5"/>
  <c r="I251" i="5"/>
  <c r="J251" i="5" s="1"/>
  <c r="H251" i="5"/>
  <c r="I250" i="5"/>
  <c r="J250" i="5" s="1"/>
  <c r="H250" i="5"/>
  <c r="I249" i="5"/>
  <c r="J249" i="5" s="1"/>
  <c r="H249" i="5"/>
  <c r="H248" i="5"/>
  <c r="I248" i="5" s="1"/>
  <c r="H246" i="5"/>
  <c r="I246" i="5" s="1"/>
  <c r="J246" i="5" s="1"/>
  <c r="H245" i="5"/>
  <c r="I245" i="5" s="1"/>
  <c r="J245" i="5" s="1"/>
  <c r="H244" i="5"/>
  <c r="I244" i="5" s="1"/>
  <c r="J244" i="5" s="1"/>
  <c r="I243" i="5"/>
  <c r="J243" i="5" s="1"/>
  <c r="H243" i="5"/>
  <c r="I242" i="5"/>
  <c r="J242" i="5" s="1"/>
  <c r="H242" i="5"/>
  <c r="H241" i="5"/>
  <c r="I241" i="5" s="1"/>
  <c r="H238" i="5"/>
  <c r="I238" i="5" s="1"/>
  <c r="J238" i="5" s="1"/>
  <c r="H237" i="5"/>
  <c r="I237" i="5" s="1"/>
  <c r="J237" i="5" s="1"/>
  <c r="J236" i="5"/>
  <c r="I236" i="5"/>
  <c r="H236" i="5"/>
  <c r="I235" i="5"/>
  <c r="H235" i="5"/>
  <c r="I233" i="5"/>
  <c r="J233" i="5" s="1"/>
  <c r="H233" i="5"/>
  <c r="H230" i="5"/>
  <c r="I230" i="5" s="1"/>
  <c r="H228" i="5"/>
  <c r="I228" i="5" s="1"/>
  <c r="J228" i="5" s="1"/>
  <c r="I227" i="5"/>
  <c r="J227" i="5" s="1"/>
  <c r="H227" i="5"/>
  <c r="I226" i="5"/>
  <c r="J226" i="5" s="1"/>
  <c r="H226" i="5"/>
  <c r="H225" i="5"/>
  <c r="I225" i="5" s="1"/>
  <c r="J225" i="5" s="1"/>
  <c r="H224" i="5"/>
  <c r="I224" i="5" s="1"/>
  <c r="J224" i="5" s="1"/>
  <c r="H223" i="5"/>
  <c r="I223" i="5" s="1"/>
  <c r="J223" i="5" s="1"/>
  <c r="H222" i="5"/>
  <c r="I222" i="5" s="1"/>
  <c r="J220" i="5"/>
  <c r="I220" i="5"/>
  <c r="H219" i="5" s="1"/>
  <c r="I219" i="5" s="1"/>
  <c r="J219" i="5" s="1"/>
  <c r="H220" i="5"/>
  <c r="I218" i="5"/>
  <c r="J218" i="5" s="1"/>
  <c r="H218" i="5"/>
  <c r="I217" i="5"/>
  <c r="J217" i="5" s="1"/>
  <c r="H217" i="5"/>
  <c r="J215" i="5"/>
  <c r="I215" i="5"/>
  <c r="H215" i="5"/>
  <c r="H214" i="5"/>
  <c r="I214" i="5" s="1"/>
  <c r="J214" i="5" s="1"/>
  <c r="H213" i="5"/>
  <c r="I213" i="5" s="1"/>
  <c r="I211" i="5"/>
  <c r="J211" i="5" s="1"/>
  <c r="H211" i="5"/>
  <c r="I210" i="5"/>
  <c r="J210" i="5" s="1"/>
  <c r="H210" i="5"/>
  <c r="H209" i="5"/>
  <c r="I209" i="5" s="1"/>
  <c r="J209" i="5" s="1"/>
  <c r="H208" i="5"/>
  <c r="I208" i="5" s="1"/>
  <c r="H205" i="5"/>
  <c r="I205" i="5" s="1"/>
  <c r="J205" i="5" s="1"/>
  <c r="J204" i="5"/>
  <c r="I204" i="5"/>
  <c r="H204" i="5"/>
  <c r="I203" i="5"/>
  <c r="J203" i="5" s="1"/>
  <c r="H203" i="5"/>
  <c r="I202" i="5"/>
  <c r="J202" i="5" s="1"/>
  <c r="H202" i="5"/>
  <c r="I201" i="5"/>
  <c r="J201" i="5" s="1"/>
  <c r="H201" i="5"/>
  <c r="J200" i="5"/>
  <c r="I200" i="5"/>
  <c r="H200" i="5"/>
  <c r="H198" i="5"/>
  <c r="I198" i="5" s="1"/>
  <c r="J198" i="5" s="1"/>
  <c r="H197" i="5"/>
  <c r="I197" i="5" s="1"/>
  <c r="J197" i="5" s="1"/>
  <c r="H196" i="5"/>
  <c r="I196" i="5" s="1"/>
  <c r="J196" i="5" s="1"/>
  <c r="I195" i="5"/>
  <c r="J195" i="5" s="1"/>
  <c r="H195" i="5"/>
  <c r="I194" i="5"/>
  <c r="J194" i="5" s="1"/>
  <c r="H194" i="5"/>
  <c r="H193" i="5"/>
  <c r="I193" i="5" s="1"/>
  <c r="H190" i="5"/>
  <c r="I190" i="5" s="1"/>
  <c r="J190" i="5" s="1"/>
  <c r="H189" i="5"/>
  <c r="I189" i="5" s="1"/>
  <c r="J189" i="5" s="1"/>
  <c r="J188" i="5"/>
  <c r="I188" i="5"/>
  <c r="H188" i="5"/>
  <c r="I187" i="5"/>
  <c r="H186" i="5" s="1"/>
  <c r="I186" i="5" s="1"/>
  <c r="J186" i="5" s="1"/>
  <c r="H187" i="5"/>
  <c r="I185" i="5"/>
  <c r="J185" i="5" s="1"/>
  <c r="H185" i="5"/>
  <c r="H182" i="5"/>
  <c r="I182" i="5" s="1"/>
  <c r="H180" i="5"/>
  <c r="I180" i="5" s="1"/>
  <c r="J180" i="5" s="1"/>
  <c r="I179" i="5"/>
  <c r="J179" i="5" s="1"/>
  <c r="H179" i="5"/>
  <c r="I178" i="5"/>
  <c r="J178" i="5" s="1"/>
  <c r="H178" i="5"/>
  <c r="H177" i="5"/>
  <c r="I177" i="5" s="1"/>
  <c r="H175" i="5"/>
  <c r="I175" i="5" s="1"/>
  <c r="J175" i="5" s="1"/>
  <c r="H174" i="5"/>
  <c r="I174" i="5" s="1"/>
  <c r="J172" i="5"/>
  <c r="I172" i="5"/>
  <c r="H172" i="5"/>
  <c r="I171" i="5"/>
  <c r="J171" i="5" s="1"/>
  <c r="H171" i="5"/>
  <c r="I170" i="5"/>
  <c r="J170" i="5" s="1"/>
  <c r="H170" i="5"/>
  <c r="J168" i="5"/>
  <c r="I168" i="5"/>
  <c r="H168" i="5"/>
  <c r="J167" i="5"/>
  <c r="I167" i="5"/>
  <c r="H167" i="5"/>
  <c r="H166" i="5"/>
  <c r="I166" i="5" s="1"/>
  <c r="J166" i="5" s="1"/>
  <c r="H165" i="5"/>
  <c r="I165" i="5" s="1"/>
  <c r="I162" i="5"/>
  <c r="J162" i="5" s="1"/>
  <c r="H162" i="5"/>
  <c r="H161" i="5"/>
  <c r="I161" i="5" s="1"/>
  <c r="J161" i="5" s="1"/>
  <c r="H160" i="5"/>
  <c r="I160" i="5" s="1"/>
  <c r="J160" i="5" s="1"/>
  <c r="H159" i="5"/>
  <c r="I159" i="5" s="1"/>
  <c r="J159" i="5" s="1"/>
  <c r="H158" i="5"/>
  <c r="I158" i="5" s="1"/>
  <c r="J158" i="5" s="1"/>
  <c r="H157" i="5"/>
  <c r="I157" i="5" s="1"/>
  <c r="I155" i="5"/>
  <c r="J155" i="5" s="1"/>
  <c r="H155" i="5"/>
  <c r="I154" i="5"/>
  <c r="J154" i="5" s="1"/>
  <c r="H154" i="5"/>
  <c r="I153" i="5"/>
  <c r="J153" i="5" s="1"/>
  <c r="H153" i="5"/>
  <c r="J152" i="5"/>
  <c r="I152" i="5"/>
  <c r="H152" i="5"/>
  <c r="J151" i="5"/>
  <c r="I151" i="5"/>
  <c r="H151" i="5"/>
  <c r="H150" i="5"/>
  <c r="I150" i="5" s="1"/>
  <c r="I147" i="5"/>
  <c r="J147" i="5" s="1"/>
  <c r="H147" i="5"/>
  <c r="I146" i="5"/>
  <c r="J146" i="5" s="1"/>
  <c r="H146" i="5"/>
  <c r="H145" i="5"/>
  <c r="I145" i="5" s="1"/>
  <c r="J145" i="5" s="1"/>
  <c r="H144" i="5"/>
  <c r="I144" i="5" s="1"/>
  <c r="H142" i="5"/>
  <c r="I142" i="5" s="1"/>
  <c r="I139" i="5"/>
  <c r="H138" i="5" s="1"/>
  <c r="I138" i="5" s="1"/>
  <c r="J138" i="5" s="1"/>
  <c r="H139" i="5"/>
  <c r="I137" i="5"/>
  <c r="J137" i="5" s="1"/>
  <c r="H137" i="5"/>
  <c r="J136" i="5"/>
  <c r="I136" i="5"/>
  <c r="H136" i="5"/>
  <c r="J135" i="5"/>
  <c r="I135" i="5"/>
  <c r="H135" i="5"/>
  <c r="H134" i="5"/>
  <c r="I134" i="5" s="1"/>
  <c r="J134" i="5" s="1"/>
  <c r="H133" i="5"/>
  <c r="I133" i="5" s="1"/>
  <c r="I131" i="5"/>
  <c r="J131" i="5" s="1"/>
  <c r="H131" i="5"/>
  <c r="I130" i="5"/>
  <c r="J130" i="5" s="1"/>
  <c r="H130" i="5"/>
  <c r="H129" i="5"/>
  <c r="I129" i="5" s="1"/>
  <c r="J129" i="5" s="1"/>
  <c r="H128" i="5"/>
  <c r="I128" i="5" s="1"/>
  <c r="J128" i="5" s="1"/>
  <c r="H127" i="5"/>
  <c r="I127" i="5" s="1"/>
  <c r="J127" i="5" s="1"/>
  <c r="H126" i="5"/>
  <c r="I126" i="5" s="1"/>
  <c r="I123" i="5"/>
  <c r="J123" i="5" s="1"/>
  <c r="H123" i="5"/>
  <c r="I122" i="5"/>
  <c r="J122" i="5" s="1"/>
  <c r="H122" i="5"/>
  <c r="I121" i="5"/>
  <c r="J121" i="5" s="1"/>
  <c r="H121" i="5"/>
  <c r="J120" i="5"/>
  <c r="I120" i="5"/>
  <c r="H120" i="5"/>
  <c r="J119" i="5"/>
  <c r="I119" i="5"/>
  <c r="H119" i="5"/>
  <c r="H118" i="5"/>
  <c r="I118" i="5" s="1"/>
  <c r="H116" i="5"/>
  <c r="I116" i="5" s="1"/>
  <c r="J116" i="5" s="1"/>
  <c r="I115" i="5"/>
  <c r="J115" i="5" s="1"/>
  <c r="H115" i="5"/>
  <c r="I114" i="5"/>
  <c r="J114" i="5" s="1"/>
  <c r="H114" i="5"/>
  <c r="H113" i="5"/>
  <c r="I113" i="5" s="1"/>
  <c r="J113" i="5" s="1"/>
  <c r="H112" i="5"/>
  <c r="I112" i="5" s="1"/>
  <c r="J112" i="5" s="1"/>
  <c r="H111" i="5"/>
  <c r="I111" i="5" s="1"/>
  <c r="J108" i="5"/>
  <c r="I108" i="5"/>
  <c r="H108" i="5"/>
  <c r="I107" i="5"/>
  <c r="J107" i="5" s="1"/>
  <c r="H107" i="5"/>
  <c r="I106" i="5"/>
  <c r="J106" i="5" s="1"/>
  <c r="H106" i="5"/>
  <c r="I105" i="5"/>
  <c r="J105" i="5" s="1"/>
  <c r="H105" i="5"/>
  <c r="J103" i="5"/>
  <c r="I103" i="5"/>
  <c r="H103" i="5"/>
  <c r="H102" i="5"/>
  <c r="I102" i="5" s="1"/>
  <c r="H100" i="5"/>
  <c r="I100" i="5" s="1"/>
  <c r="I98" i="5"/>
  <c r="J98" i="5" s="1"/>
  <c r="H98" i="5"/>
  <c r="H97" i="5"/>
  <c r="I97" i="5" s="1"/>
  <c r="J97" i="5" s="1"/>
  <c r="H96" i="5"/>
  <c r="I96" i="5" s="1"/>
  <c r="J96" i="5" s="1"/>
  <c r="H95" i="5"/>
  <c r="I95" i="5" s="1"/>
  <c r="J95" i="5" s="1"/>
  <c r="H94" i="5"/>
  <c r="I94" i="5" s="1"/>
  <c r="J94" i="5" s="1"/>
  <c r="H93" i="5"/>
  <c r="I93" i="5" s="1"/>
  <c r="J93" i="5" s="1"/>
  <c r="J92" i="5"/>
  <c r="I92" i="5"/>
  <c r="H92" i="5"/>
  <c r="I90" i="5"/>
  <c r="H89" i="5" s="1"/>
  <c r="I89" i="5" s="1"/>
  <c r="J89" i="5" s="1"/>
  <c r="H90" i="5"/>
  <c r="J88" i="5"/>
  <c r="I88" i="5"/>
  <c r="H88" i="5"/>
  <c r="J87" i="5"/>
  <c r="I87" i="5"/>
  <c r="H87" i="5"/>
  <c r="H86" i="5"/>
  <c r="I86" i="5" s="1"/>
  <c r="J86" i="5" s="1"/>
  <c r="H85" i="5"/>
  <c r="I85" i="5" s="1"/>
  <c r="J85" i="5" s="1"/>
  <c r="H84" i="5"/>
  <c r="I84" i="5" s="1"/>
  <c r="I83" i="5"/>
  <c r="J83" i="5" s="1"/>
  <c r="H83" i="5"/>
  <c r="H81" i="5"/>
  <c r="I81" i="5" s="1"/>
  <c r="J81" i="5" s="1"/>
  <c r="H80" i="5"/>
  <c r="I80" i="5" s="1"/>
  <c r="J80" i="5" s="1"/>
  <c r="H79" i="5"/>
  <c r="I79" i="5" s="1"/>
  <c r="J79" i="5" s="1"/>
  <c r="H78" i="5"/>
  <c r="I78" i="5" s="1"/>
  <c r="I75" i="5"/>
  <c r="J75" i="5" s="1"/>
  <c r="H75" i="5"/>
  <c r="I74" i="5"/>
  <c r="J74" i="5" s="1"/>
  <c r="H74" i="5"/>
  <c r="I73" i="5"/>
  <c r="J73" i="5" s="1"/>
  <c r="H73" i="5"/>
  <c r="J72" i="5"/>
  <c r="I72" i="5"/>
  <c r="H72" i="5"/>
  <c r="J71" i="5"/>
  <c r="I71" i="5"/>
  <c r="H71" i="5"/>
  <c r="H70" i="5"/>
  <c r="I70" i="5" s="1"/>
  <c r="H68" i="5"/>
  <c r="I68" i="5" s="1"/>
  <c r="J68" i="5" s="1"/>
  <c r="I67" i="5"/>
  <c r="J67" i="5" s="1"/>
  <c r="H67" i="5"/>
  <c r="I66" i="5"/>
  <c r="J66" i="5" s="1"/>
  <c r="H66" i="5"/>
  <c r="H65" i="5"/>
  <c r="I65" i="5" s="1"/>
  <c r="J65" i="5" s="1"/>
  <c r="H64" i="5"/>
  <c r="I64" i="5" s="1"/>
  <c r="J64" i="5" s="1"/>
  <c r="H63" i="5"/>
  <c r="I63" i="5" s="1"/>
  <c r="J60" i="5"/>
  <c r="I60" i="5"/>
  <c r="H60" i="5"/>
  <c r="I59" i="5"/>
  <c r="J59" i="5" s="1"/>
  <c r="H59" i="5"/>
  <c r="I58" i="5"/>
  <c r="J58" i="5" s="1"/>
  <c r="H58" i="5"/>
  <c r="I57" i="5"/>
  <c r="J57" i="5" s="1"/>
  <c r="H57" i="5"/>
  <c r="I55" i="5"/>
  <c r="J55" i="5" s="1"/>
  <c r="H55" i="5"/>
  <c r="H54" i="5"/>
  <c r="I54" i="5" s="1"/>
  <c r="H52" i="5"/>
  <c r="I52" i="5" s="1"/>
  <c r="H50" i="5"/>
  <c r="I50" i="5" s="1"/>
  <c r="J50" i="5" s="1"/>
  <c r="H49" i="5"/>
  <c r="I49" i="5" s="1"/>
  <c r="J49" i="5" s="1"/>
  <c r="H48" i="5"/>
  <c r="I48" i="5" s="1"/>
  <c r="J48" i="5" s="1"/>
  <c r="H47" i="5"/>
  <c r="I47" i="5" s="1"/>
  <c r="H45" i="5"/>
  <c r="I45" i="5" s="1"/>
  <c r="J45" i="5" s="1"/>
  <c r="J44" i="5"/>
  <c r="I44" i="5"/>
  <c r="H43" i="5" s="1"/>
  <c r="I43" i="5" s="1"/>
  <c r="J43" i="5" s="1"/>
  <c r="H44" i="5"/>
  <c r="I42" i="5"/>
  <c r="J42" i="5" s="1"/>
  <c r="H42" i="5"/>
  <c r="I41" i="5"/>
  <c r="J41" i="5" s="1"/>
  <c r="H41" i="5"/>
  <c r="J40" i="5"/>
  <c r="I40" i="5"/>
  <c r="H40" i="5"/>
  <c r="H38" i="5"/>
  <c r="I38" i="5" s="1"/>
  <c r="J38" i="5" s="1"/>
  <c r="H37" i="5"/>
  <c r="I37" i="5" s="1"/>
  <c r="J37" i="5" s="1"/>
  <c r="H36" i="5"/>
  <c r="I36" i="5" s="1"/>
  <c r="I35" i="5"/>
  <c r="J35" i="5" s="1"/>
  <c r="H35" i="5"/>
  <c r="H32" i="5"/>
  <c r="I32" i="5" s="1"/>
  <c r="J32" i="5" s="1"/>
  <c r="H31" i="5"/>
  <c r="I31" i="5" s="1"/>
  <c r="J31" i="5" s="1"/>
  <c r="H30" i="5"/>
  <c r="I30" i="5" s="1"/>
  <c r="J30" i="5" s="1"/>
  <c r="H29" i="5"/>
  <c r="I29" i="5" s="1"/>
  <c r="J29" i="5" s="1"/>
  <c r="J28" i="5"/>
  <c r="I28" i="5"/>
  <c r="H28" i="5"/>
  <c r="I27" i="5"/>
  <c r="H27" i="5"/>
  <c r="I25" i="5"/>
  <c r="J25" i="5" s="1"/>
  <c r="H25" i="5"/>
  <c r="J24" i="5"/>
  <c r="I24" i="5"/>
  <c r="H24" i="5"/>
  <c r="I23" i="5"/>
  <c r="J23" i="5" s="1"/>
  <c r="H23" i="5"/>
  <c r="H22" i="5"/>
  <c r="I22" i="5" s="1"/>
  <c r="J22" i="5" s="1"/>
  <c r="H21" i="5"/>
  <c r="I21" i="5" s="1"/>
  <c r="J21" i="5" s="1"/>
  <c r="H20" i="5"/>
  <c r="I20" i="5" s="1"/>
  <c r="H17" i="5"/>
  <c r="I17" i="5" s="1"/>
  <c r="J17" i="5" s="1"/>
  <c r="H16" i="5"/>
  <c r="I16" i="5" s="1"/>
  <c r="J16" i="5" s="1"/>
  <c r="H15" i="5"/>
  <c r="I15" i="5" s="1"/>
  <c r="J15" i="5" s="1"/>
  <c r="H14" i="5"/>
  <c r="I14" i="5" s="1"/>
  <c r="J12" i="5"/>
  <c r="I12" i="5"/>
  <c r="H11" i="5" s="1"/>
  <c r="I11" i="5" s="1"/>
  <c r="H12" i="5"/>
  <c r="I9" i="5"/>
  <c r="J9" i="5" s="1"/>
  <c r="H9" i="5"/>
  <c r="J8" i="5"/>
  <c r="I8" i="5"/>
  <c r="H8" i="5"/>
  <c r="J15" i="1"/>
  <c r="J14" i="1"/>
  <c r="J13" i="1"/>
  <c r="J12" i="1"/>
  <c r="J11" i="1"/>
  <c r="J10" i="1"/>
  <c r="J9" i="1"/>
  <c r="J8" i="1"/>
  <c r="J7" i="1"/>
  <c r="J6" i="1"/>
  <c r="J5" i="1"/>
  <c r="H341" i="5" l="1"/>
  <c r="I341" i="5" s="1"/>
  <c r="J342" i="5"/>
  <c r="H110" i="5"/>
  <c r="I110" i="5" s="1"/>
  <c r="J111" i="5"/>
  <c r="J150" i="5"/>
  <c r="H149" i="5"/>
  <c r="I149" i="5" s="1"/>
  <c r="H212" i="5"/>
  <c r="I212" i="5" s="1"/>
  <c r="J212" i="5" s="1"/>
  <c r="J213" i="5"/>
  <c r="H283" i="5"/>
  <c r="I283" i="5" s="1"/>
  <c r="H298" i="5"/>
  <c r="I298" i="5" s="1"/>
  <c r="J299" i="5"/>
  <c r="H389" i="5"/>
  <c r="I389" i="5" s="1"/>
  <c r="J389" i="5" s="1"/>
  <c r="J390" i="5"/>
  <c r="J63" i="5"/>
  <c r="H62" i="5"/>
  <c r="I62" i="5" s="1"/>
  <c r="J100" i="5"/>
  <c r="H99" i="5"/>
  <c r="I99" i="5" s="1"/>
  <c r="J99" i="5" s="1"/>
  <c r="H255" i="5"/>
  <c r="I255" i="5" s="1"/>
  <c r="J256" i="5"/>
  <c r="H267" i="5"/>
  <c r="I267" i="5" s="1"/>
  <c r="J267" i="5" s="1"/>
  <c r="H346" i="5"/>
  <c r="I346" i="5" s="1"/>
  <c r="J346" i="5" s="1"/>
  <c r="J347" i="5"/>
  <c r="H176" i="5"/>
  <c r="I176" i="5" s="1"/>
  <c r="J176" i="5" s="1"/>
  <c r="J177" i="5"/>
  <c r="J193" i="5"/>
  <c r="H192" i="5"/>
  <c r="I192" i="5" s="1"/>
  <c r="J230" i="5"/>
  <c r="H229" i="5"/>
  <c r="I229" i="5" s="1"/>
  <c r="J229" i="5" s="1"/>
  <c r="H363" i="5"/>
  <c r="I363" i="5" s="1"/>
  <c r="J363" i="5" s="1"/>
  <c r="J174" i="5"/>
  <c r="H173" i="5"/>
  <c r="I173" i="5" s="1"/>
  <c r="J173" i="5" s="1"/>
  <c r="J126" i="5"/>
  <c r="H125" i="5"/>
  <c r="I125" i="5" s="1"/>
  <c r="J54" i="5"/>
  <c r="J319" i="5"/>
  <c r="H318" i="5"/>
  <c r="I318" i="5" s="1"/>
  <c r="H393" i="5"/>
  <c r="I393" i="5" s="1"/>
  <c r="J393" i="5" s="1"/>
  <c r="J248" i="5"/>
  <c r="H247" i="5"/>
  <c r="I247" i="5" s="1"/>
  <c r="J247" i="5" s="1"/>
  <c r="H272" i="5"/>
  <c r="I272" i="5" s="1"/>
  <c r="J272" i="5" s="1"/>
  <c r="J273" i="5"/>
  <c r="H303" i="5"/>
  <c r="I303" i="5" s="1"/>
  <c r="J303" i="5" s="1"/>
  <c r="J304" i="5"/>
  <c r="J321" i="5"/>
  <c r="H320" i="5"/>
  <c r="I320" i="5" s="1"/>
  <c r="J320" i="5" s="1"/>
  <c r="J334" i="5"/>
  <c r="H333" i="5"/>
  <c r="I333" i="5" s="1"/>
  <c r="J333" i="5" s="1"/>
  <c r="J20" i="5"/>
  <c r="H19" i="5"/>
  <c r="I19" i="5" s="1"/>
  <c r="J52" i="5"/>
  <c r="H51" i="5"/>
  <c r="I51" i="5" s="1"/>
  <c r="J51" i="5" s="1"/>
  <c r="H260" i="5"/>
  <c r="I260" i="5" s="1"/>
  <c r="J260" i="5" s="1"/>
  <c r="J261" i="5"/>
  <c r="J276" i="5"/>
  <c r="H275" i="5"/>
  <c r="I275" i="5" s="1"/>
  <c r="J397" i="5"/>
  <c r="H396" i="5"/>
  <c r="I396" i="5" s="1"/>
  <c r="J396" i="5" s="1"/>
  <c r="J118" i="5"/>
  <c r="H117" i="5"/>
  <c r="I117" i="5" s="1"/>
  <c r="J117" i="5" s="1"/>
  <c r="H26" i="5"/>
  <c r="I26" i="5" s="1"/>
  <c r="J26" i="5" s="1"/>
  <c r="H91" i="5"/>
  <c r="I91" i="5" s="1"/>
  <c r="J91" i="5" s="1"/>
  <c r="J142" i="5"/>
  <c r="H141" i="5"/>
  <c r="I141" i="5" s="1"/>
  <c r="H234" i="5"/>
  <c r="I234" i="5" s="1"/>
  <c r="J234" i="5" s="1"/>
  <c r="H277" i="5"/>
  <c r="I277" i="5" s="1"/>
  <c r="J277" i="5" s="1"/>
  <c r="J278" i="5"/>
  <c r="J351" i="5"/>
  <c r="H350" i="5"/>
  <c r="I350" i="5" s="1"/>
  <c r="J350" i="5" s="1"/>
  <c r="J78" i="5"/>
  <c r="H77" i="5"/>
  <c r="I77" i="5" s="1"/>
  <c r="J144" i="5"/>
  <c r="H143" i="5"/>
  <c r="I143" i="5" s="1"/>
  <c r="J143" i="5" s="1"/>
  <c r="H207" i="5"/>
  <c r="I207" i="5" s="1"/>
  <c r="J208" i="5"/>
  <c r="J292" i="5"/>
  <c r="H290" i="5"/>
  <c r="I290" i="5" s="1"/>
  <c r="J290" i="5" s="1"/>
  <c r="J308" i="5"/>
  <c r="H307" i="5"/>
  <c r="I307" i="5" s="1"/>
  <c r="J307" i="5" s="1"/>
  <c r="J370" i="5"/>
  <c r="H369" i="5"/>
  <c r="I369" i="5" s="1"/>
  <c r="H240" i="5"/>
  <c r="I240" i="5" s="1"/>
  <c r="J241" i="5"/>
  <c r="J102" i="5"/>
  <c r="H164" i="5"/>
  <c r="I164" i="5" s="1"/>
  <c r="J165" i="5"/>
  <c r="J14" i="5"/>
  <c r="H13" i="5"/>
  <c r="I13" i="5" s="1"/>
  <c r="J13" i="5" s="1"/>
  <c r="J354" i="5"/>
  <c r="H353" i="5"/>
  <c r="I353" i="5" s="1"/>
  <c r="J353" i="5" s="1"/>
  <c r="J36" i="5"/>
  <c r="H34" i="5"/>
  <c r="I34" i="5" s="1"/>
  <c r="J361" i="5"/>
  <c r="J11" i="5"/>
  <c r="J70" i="5"/>
  <c r="H69" i="5"/>
  <c r="I69" i="5" s="1"/>
  <c r="J69" i="5" s="1"/>
  <c r="H181" i="5"/>
  <c r="I181" i="5" s="1"/>
  <c r="J181" i="5" s="1"/>
  <c r="J182" i="5"/>
  <c r="J222" i="5"/>
  <c r="H221" i="5"/>
  <c r="I221" i="5" s="1"/>
  <c r="J221" i="5" s="1"/>
  <c r="J385" i="5"/>
  <c r="H384" i="5"/>
  <c r="I384" i="5" s="1"/>
  <c r="J402" i="5"/>
  <c r="H401" i="5"/>
  <c r="I401" i="5" s="1"/>
  <c r="J401" i="5" s="1"/>
  <c r="H46" i="5"/>
  <c r="I46" i="5" s="1"/>
  <c r="J46" i="5" s="1"/>
  <c r="J47" i="5"/>
  <c r="J84" i="5"/>
  <c r="H82" i="5"/>
  <c r="I82" i="5" s="1"/>
  <c r="J82" i="5" s="1"/>
  <c r="H132" i="5"/>
  <c r="I132" i="5" s="1"/>
  <c r="J132" i="5" s="1"/>
  <c r="J133" i="5"/>
  <c r="J157" i="5"/>
  <c r="H156" i="5"/>
  <c r="I156" i="5" s="1"/>
  <c r="J156" i="5" s="1"/>
  <c r="J404" i="5"/>
  <c r="H403" i="5"/>
  <c r="I403" i="5" s="1"/>
  <c r="J403" i="5" s="1"/>
  <c r="J90" i="5"/>
  <c r="J362" i="5"/>
  <c r="J394" i="5"/>
  <c r="H310" i="5"/>
  <c r="I310" i="5" s="1"/>
  <c r="J310" i="5" s="1"/>
  <c r="H326" i="5"/>
  <c r="I326" i="5" s="1"/>
  <c r="H358" i="5"/>
  <c r="I358" i="5" s="1"/>
  <c r="J358" i="5" s="1"/>
  <c r="J27" i="5"/>
  <c r="J139" i="5"/>
  <c r="J187" i="5"/>
  <c r="J235" i="5"/>
  <c r="H7" i="5"/>
  <c r="I7" i="5" s="1"/>
  <c r="H39" i="5"/>
  <c r="I39" i="5" s="1"/>
  <c r="J39" i="5" s="1"/>
  <c r="H199" i="5"/>
  <c r="I199" i="5" s="1"/>
  <c r="J199" i="5" s="1"/>
  <c r="H56" i="5"/>
  <c r="I56" i="5" s="1"/>
  <c r="J56" i="5" s="1"/>
  <c r="H104" i="5"/>
  <c r="I104" i="5" s="1"/>
  <c r="J104" i="5" s="1"/>
  <c r="H184" i="5"/>
  <c r="I184" i="5" s="1"/>
  <c r="H216" i="5"/>
  <c r="I216" i="5" s="1"/>
  <c r="J216" i="5" s="1"/>
  <c r="H232" i="5"/>
  <c r="I232" i="5" s="1"/>
  <c r="H264" i="5"/>
  <c r="I264" i="5" s="1"/>
  <c r="J264" i="5" s="1"/>
  <c r="H376" i="5"/>
  <c r="I376" i="5" s="1"/>
  <c r="J376" i="5" s="1"/>
  <c r="H169" i="5"/>
  <c r="I169" i="5" s="1"/>
  <c r="J169" i="5" s="1"/>
  <c r="J62" i="5" l="1"/>
  <c r="H61" i="5"/>
  <c r="I61" i="5" s="1"/>
  <c r="J61" i="5" s="1"/>
  <c r="J34" i="5"/>
  <c r="H33" i="5"/>
  <c r="I33" i="5" s="1"/>
  <c r="J33" i="5" s="1"/>
  <c r="J141" i="5"/>
  <c r="H297" i="5"/>
  <c r="I297" i="5" s="1"/>
  <c r="J297" i="5" s="1"/>
  <c r="J298" i="5"/>
  <c r="H282" i="5"/>
  <c r="I282" i="5" s="1"/>
  <c r="J282" i="5" s="1"/>
  <c r="J283" i="5"/>
  <c r="J275" i="5"/>
  <c r="H191" i="5"/>
  <c r="I191" i="5" s="1"/>
  <c r="J191" i="5" s="1"/>
  <c r="J192" i="5"/>
  <c r="H148" i="5"/>
  <c r="I148" i="5" s="1"/>
  <c r="J148" i="5" s="1"/>
  <c r="J149" i="5"/>
  <c r="J184" i="5"/>
  <c r="J318" i="5"/>
  <c r="J164" i="5"/>
  <c r="H163" i="5"/>
  <c r="I163" i="5" s="1"/>
  <c r="J163" i="5" s="1"/>
  <c r="H325" i="5"/>
  <c r="I325" i="5" s="1"/>
  <c r="J325" i="5" s="1"/>
  <c r="J326" i="5"/>
  <c r="J77" i="5"/>
  <c r="H76" i="5"/>
  <c r="I76" i="5" s="1"/>
  <c r="J76" i="5" s="1"/>
  <c r="J110" i="5"/>
  <c r="H109" i="5"/>
  <c r="I109" i="5" s="1"/>
  <c r="J109" i="5" s="1"/>
  <c r="J7" i="5"/>
  <c r="H239" i="5"/>
  <c r="I239" i="5" s="1"/>
  <c r="J239" i="5" s="1"/>
  <c r="J240" i="5"/>
  <c r="J19" i="5"/>
  <c r="H18" i="5"/>
  <c r="I18" i="5" s="1"/>
  <c r="H254" i="5"/>
  <c r="I254" i="5" s="1"/>
  <c r="J254" i="5" s="1"/>
  <c r="J255" i="5"/>
  <c r="H206" i="5"/>
  <c r="I206" i="5" s="1"/>
  <c r="J206" i="5" s="1"/>
  <c r="J207" i="5"/>
  <c r="H383" i="5"/>
  <c r="I383" i="5" s="1"/>
  <c r="J383" i="5" s="1"/>
  <c r="J384" i="5"/>
  <c r="J232" i="5"/>
  <c r="J369" i="5"/>
  <c r="H368" i="5"/>
  <c r="I368" i="5" s="1"/>
  <c r="J125" i="5"/>
  <c r="H124" i="5"/>
  <c r="I124" i="5" s="1"/>
  <c r="J124" i="5" s="1"/>
  <c r="H340" i="5"/>
  <c r="I340" i="5" s="1"/>
  <c r="J340" i="5" s="1"/>
  <c r="J341" i="5"/>
  <c r="H274" i="5" l="1"/>
  <c r="I274" i="5" s="1"/>
  <c r="J274" i="5" s="1"/>
  <c r="H101" i="5"/>
  <c r="I101" i="5" s="1"/>
  <c r="J101" i="5" s="1"/>
  <c r="H231" i="5"/>
  <c r="I231" i="5" s="1"/>
  <c r="J231" i="5" s="1"/>
  <c r="J18" i="5"/>
  <c r="H10" i="5"/>
  <c r="I10" i="5" s="1"/>
  <c r="J368" i="5"/>
  <c r="H360" i="5"/>
  <c r="I360" i="5" s="1"/>
  <c r="J360" i="5" s="1"/>
  <c r="H53" i="5"/>
  <c r="I53" i="5" s="1"/>
  <c r="J53" i="5" s="1"/>
  <c r="H140" i="5"/>
  <c r="I140" i="5" s="1"/>
  <c r="J140" i="5" s="1"/>
  <c r="H317" i="5"/>
  <c r="I317" i="5" s="1"/>
  <c r="J317" i="5" s="1"/>
  <c r="H183" i="5"/>
  <c r="I183" i="5" s="1"/>
  <c r="J183" i="5" s="1"/>
  <c r="J10" i="5" l="1"/>
  <c r="J1" i="5"/>
</calcChain>
</file>

<file path=xl/sharedStrings.xml><?xml version="1.0" encoding="utf-8"?>
<sst xmlns="http://schemas.openxmlformats.org/spreadsheetml/2006/main" count="8077" uniqueCount="1079">
  <si>
    <t>Obra</t>
  </si>
  <si>
    <t>Bancos</t>
  </si>
  <si>
    <t>B.D.I.</t>
  </si>
  <si>
    <t>Encargos Sociais</t>
  </si>
  <si>
    <t>EXECUÇÃO DE MURO EM ALVENARIA E CONCRETO ARMADO NO CISC EM ÁGUA BOA-MT</t>
  </si>
  <si>
    <t xml:space="preserve">SINAPI - 07/2026 - Mato Grosso
</t>
  </si>
  <si>
    <t>24,87%</t>
  </si>
  <si>
    <t>Não Desonerado: 
Horista: 105,33%
Mensalista: 67,83%</t>
  </si>
  <si>
    <t>Planilha Orçamentária Resumida</t>
  </si>
  <si>
    <t>Item</t>
  </si>
  <si>
    <t>Descrição</t>
  </si>
  <si>
    <t>Quant.</t>
  </si>
  <si>
    <t>Total</t>
  </si>
  <si>
    <t>Peso (%)</t>
  </si>
  <si>
    <t xml:space="preserve"> 1 </t>
  </si>
  <si>
    <t>SERVIÇOS PREELIMINARES</t>
  </si>
  <si>
    <t xml:space="preserve"> 2 </t>
  </si>
  <si>
    <t>MURO 01</t>
  </si>
  <si>
    <t xml:space="preserve"> 3 </t>
  </si>
  <si>
    <t>MURO 02</t>
  </si>
  <si>
    <t xml:space="preserve"> 4 </t>
  </si>
  <si>
    <t>MURO 03</t>
  </si>
  <si>
    <t xml:space="preserve"> 5 </t>
  </si>
  <si>
    <t>MURO 04</t>
  </si>
  <si>
    <t xml:space="preserve"> 6 </t>
  </si>
  <si>
    <t>MURO 05</t>
  </si>
  <si>
    <t xml:space="preserve"> 7 </t>
  </si>
  <si>
    <t>MURO 06</t>
  </si>
  <si>
    <t xml:space="preserve"> 8 </t>
  </si>
  <si>
    <t>MURO 07</t>
  </si>
  <si>
    <t xml:space="preserve"> 9 </t>
  </si>
  <si>
    <t>MURO 08</t>
  </si>
  <si>
    <t xml:space="preserve"> 10 </t>
  </si>
  <si>
    <t>MURO 09</t>
  </si>
  <si>
    <t xml:space="preserve"> 11 </t>
  </si>
  <si>
    <t>SERVIÇOS FINAIS</t>
  </si>
  <si>
    <t>Total sem BDI</t>
  </si>
  <si>
    <t>Total do BDI</t>
  </si>
  <si>
    <t>Total Geral</t>
  </si>
  <si>
    <t>_______________________________________________________________
HIGOR FRANCISCO DA SILVA
Engenheiro Civil
CREA/GO 1220226978D</t>
  </si>
  <si>
    <t>Composições Analíticas com Preço Unitário</t>
  </si>
  <si>
    <t>Composições Principais</t>
  </si>
  <si>
    <t xml:space="preserve"> 1.1 </t>
  </si>
  <si>
    <t>Código</t>
  </si>
  <si>
    <t>Banco</t>
  </si>
  <si>
    <t>Tipo</t>
  </si>
  <si>
    <t>Und</t>
  </si>
  <si>
    <t>Valor Unit</t>
  </si>
  <si>
    <t>Composição</t>
  </si>
  <si>
    <t xml:space="preserve"> 103689 </t>
  </si>
  <si>
    <t>SINAPI</t>
  </si>
  <si>
    <t>FORNECIMENTO E INSTALAÇÃO DE PLACA DE OBRA COM CHAPA GALVANIZADA E ESTRUTURA DE MADEIRA. AF_03/2022_PS</t>
  </si>
  <si>
    <t>Sinalização Vertical Viária</t>
  </si>
  <si>
    <t>m²</t>
  </si>
  <si>
    <t>Composição Auxiliar</t>
  </si>
  <si>
    <t xml:space="preserve"> 102234 </t>
  </si>
  <si>
    <t>PINTURA IMUNIZANTE PARA MADEIRA, 2 DEMÃOS. AF_01/2021</t>
  </si>
  <si>
    <t>Pintura em Madeira</t>
  </si>
  <si>
    <t xml:space="preserve"> 88262 </t>
  </si>
  <si>
    <t>CARPINTEIRO DE FORMAS COM ENCARGOS COMPLEMENTARES</t>
  </si>
  <si>
    <t>Livro SINAPI: Cálculos e Parâmetros</t>
  </si>
  <si>
    <t>H</t>
  </si>
  <si>
    <t xml:space="preserve"> 88316 </t>
  </si>
  <si>
    <t>SERVENTE COM ENCARGOS COMPLEMENTARES</t>
  </si>
  <si>
    <t>Insumo</t>
  </si>
  <si>
    <t xml:space="preserve"> 00005069 </t>
  </si>
  <si>
    <t>PREGO DE ACO POLIDO COM CABECA 17 X 27 (2 1/2 X 11)</t>
  </si>
  <si>
    <t>Material</t>
  </si>
  <si>
    <t>KG</t>
  </si>
  <si>
    <t xml:space="preserve"> 00005065 </t>
  </si>
  <si>
    <t>PREGO DE ACO POLIDO COM CABECA 10 X 10 (7/8 X 17)</t>
  </si>
  <si>
    <t xml:space="preserve"> 00004813 </t>
  </si>
  <si>
    <t>PLACA DE OBRA (PARA CONSTRUCAO CIVIL) EM CHAPA GALVANIZADA *N. 22*, ADESIVADA, DE *2,4 X 1,2* M (SEM POSTES PARA FIXACAO)</t>
  </si>
  <si>
    <t xml:space="preserve"> 00004509 </t>
  </si>
  <si>
    <t>SARRAFO *2,5 X 10* CM EM PINUS, MISTA OU EQUIVALENTE DA REGIAO - BRUTA</t>
  </si>
  <si>
    <t>M</t>
  </si>
  <si>
    <t>MO sem LS =&gt;</t>
  </si>
  <si>
    <t>LS =&gt;</t>
  </si>
  <si>
    <t>MO com LS =&gt;</t>
  </si>
  <si>
    <t>Valor do BDI =&gt;</t>
  </si>
  <si>
    <t>Valor com BDI =&gt;</t>
  </si>
  <si>
    <t xml:space="preserve"> 1.2 </t>
  </si>
  <si>
    <t xml:space="preserve"> 103695 </t>
  </si>
  <si>
    <t>FORNECIMENTO E INSTALAÇÃO DE SUPORTE DE MADEIRA PARA PLACAS DE SINALIZAÇÃO, EM SOLO, COM H= DE 2,0 M E SEÇÃO DE 7,5 X 7,5 CM. AF_03/2022</t>
  </si>
  <si>
    <t>UN</t>
  </si>
  <si>
    <t xml:space="preserve"> 102486 </t>
  </si>
  <si>
    <t>CONCRETO FCK = 15MPA, TRAÇO 1:3,4:3,4 (EM MASSA SECA DE CIMENTO/ AREIA MÉDIA/ SEIXO ROLADO) - PREPARO MANUAL. AF_05/2021</t>
  </si>
  <si>
    <t>Produção de Concreto</t>
  </si>
  <si>
    <t>m³</t>
  </si>
  <si>
    <t xml:space="preserve"> 102218 </t>
  </si>
  <si>
    <t>PINTURA TINTA DE ACABAMENTO (PIGMENTADA) ESMALTE SINTÉTICO FOSCO EM MADEIRA, 2 DEMÃOS. AF_01/2021</t>
  </si>
  <si>
    <t xml:space="preserve"> 102197 </t>
  </si>
  <si>
    <t>PINTURA FUNDO NIVELADOR ALQUÍDICO BRANCO EM MADEIRA. AF_01/2021</t>
  </si>
  <si>
    <t xml:space="preserve"> 00004491 </t>
  </si>
  <si>
    <t>PONTALETE *7,5 X 7,5* CM EM PINUS, MISTA OU EQUIVALENTE DA REGIAO - BRUTA</t>
  </si>
  <si>
    <t xml:space="preserve"> 2.1.1 </t>
  </si>
  <si>
    <t xml:space="preserve"> 99061 </t>
  </si>
  <si>
    <t>LOCAÇÃO COM CAVALETE COM ALTURA DE 0,50 M - 2 UTILIZAÇÕES. AF_03/2024</t>
  </si>
  <si>
    <t>Locação de Obras</t>
  </si>
  <si>
    <t xml:space="preserve"> 91693 </t>
  </si>
  <si>
    <t>SERRA CIRCULAR DE BANCADA COM MOTOR ELÉTRICO POTÊNCIA DE 5HP, COM COIFA PARA DISCO 10" - CHI DIURNO. AF_08/2015</t>
  </si>
  <si>
    <t>Custos Horários Produtivo e Improdutivo dos Equipamentos</t>
  </si>
  <si>
    <t>CHI</t>
  </si>
  <si>
    <t xml:space="preserve"> 88239 </t>
  </si>
  <si>
    <t>AJUDANTE DE CARPINTEIRO COM ENCARGOS COMPLEMENTARES</t>
  </si>
  <si>
    <t xml:space="preserve"> 91692 </t>
  </si>
  <si>
    <t>SERRA CIRCULAR DE BANCADA COM MOTOR ELÉTRICO POTÊNCIA DE 5HP, COM COIFA PARA DISCO 10" - CHP DIURNO. AF_08/2015</t>
  </si>
  <si>
    <t>CHP</t>
  </si>
  <si>
    <t xml:space="preserve"> 00005068 </t>
  </si>
  <si>
    <t>PREGO DE ACO POLIDO COM CABECA 17 X 21 (2 X 11)</t>
  </si>
  <si>
    <t xml:space="preserve"> 00004433 </t>
  </si>
  <si>
    <t>CAIBRO NAO APARELHADO *6 X 6* CM, EM MACARANDUBA/MASSARANDUBA, ANGELIM OU EQUIVALENTE DA REGIAO - BRUTA</t>
  </si>
  <si>
    <t xml:space="preserve"> 00010567 </t>
  </si>
  <si>
    <t>TABUA *2,5 X 23* CM EM PINUS, MISTA OU EQUIVALENTE DA REGIAO - BRUTA</t>
  </si>
  <si>
    <t xml:space="preserve"> 00007356 </t>
  </si>
  <si>
    <t>TINTA LATEX ACRILICA PREMIUM, COR BRANCO FOSCO</t>
  </si>
  <si>
    <t>L</t>
  </si>
  <si>
    <t xml:space="preserve"> 2.2.1 </t>
  </si>
  <si>
    <t xml:space="preserve"> 96523 </t>
  </si>
  <si>
    <t>ESCAVAÇÃO MANUAL PARA BLOCO DE COROAMENTO OU SAPATA (INCLUINDO ESCAVAÇÃO PARA COLOCAÇÃO DE FÔRMAS). AF_01/2024</t>
  </si>
  <si>
    <t>Fundações Rasas (Blocos, Sapatas, Vigas Baldrame)</t>
  </si>
  <si>
    <t xml:space="preserve"> 88309 </t>
  </si>
  <si>
    <t>PEDREIRO COM ENCARGOS COMPLEMENTARES</t>
  </si>
  <si>
    <t xml:space="preserve"> 2.2.2 </t>
  </si>
  <si>
    <t xml:space="preserve"> 93382 </t>
  </si>
  <si>
    <t>REATERRO MANUAL DE VALAS, COM COMPACTADOR DE SOLOS DE PERCUSSÃO. AF_08/2023</t>
  </si>
  <si>
    <t>Aterro e Reaterro de Valas</t>
  </si>
  <si>
    <t xml:space="preserve"> 5901 </t>
  </si>
  <si>
    <t>CAMINHÃO PIPA 10.000 L TRUCADO, PESO BRUTO TOTAL 23.000 KG, CARGA ÚTIL MÁXIMA 15.935 KG, DISTÂNCIA ENTRE EIXOS 4,8 M, POTÊNCIA 230 CV, INCLUSIVE TANQUE DE AÇO PARA TRANSPORTE DE ÁGUA - CHP DIURNO. AF_06/2014</t>
  </si>
  <si>
    <t xml:space="preserve"> 5903 </t>
  </si>
  <si>
    <t>CAMINHÃO PIPA 10.000 L TRUCADO, PESO BRUTO TOTAL 23.000 KG, CARGA ÚTIL MÁXIMA 15.935 KG, DISTÂNCIA ENTRE EIXOS 4,8 M, POTÊNCIA 230 CV, INCLUSIVE TANQUE DE AÇO PARA TRANSPORTE DE ÁGUA - CHI DIURNO. AF_06/2014</t>
  </si>
  <si>
    <t xml:space="preserve"> 91533 </t>
  </si>
  <si>
    <t>COMPACTADOR DE SOLOS DE PERCUSSÃO (SOQUETE) COM MOTOR A GASOLINA 4 TEMPOS, POTÊNCIA 4 CV - CHP DIURNO. AF_08/2015</t>
  </si>
  <si>
    <t xml:space="preserve"> 2.2.3 </t>
  </si>
  <si>
    <t xml:space="preserve"> 96525 </t>
  </si>
  <si>
    <t>ESCAVAÇÃO MECANIZADA PARA VIGA BALDRAME OU SAPATA CORRIDA COM MINI-ESCAVADEIRA (INCLUINDO ESCAVAÇÃO PARA COLOCAÇÃO DE FÔRMAS). AF_01/2024</t>
  </si>
  <si>
    <t xml:space="preserve"> 96245 </t>
  </si>
  <si>
    <t>MINIESCAVADEIRA SOBRE ESTEIRAS, POTÊNCIA LÍQUIDA DE *30* HP, PESO OPERACIONAL DE *3.500* KG - CHP DIURNO. AF_04/2017</t>
  </si>
  <si>
    <t xml:space="preserve"> 96246 </t>
  </si>
  <si>
    <t>MINIESCAVADEIRA SOBRE ESTEIRAS, POTÊNCIA LÍQUIDA DE *30* HP, PESO OPERACIONAL DE *3.500* KG - CHI DIURNO. AF_04/2017</t>
  </si>
  <si>
    <t xml:space="preserve"> 2.3.1.1 </t>
  </si>
  <si>
    <t xml:space="preserve"> 96619 </t>
  </si>
  <si>
    <t>LASTRO DE CONCRETO MAGRO, APLICADO EM BLOCOS DE COROAMENTO OU SAPATAS, ESPESSURA DE 5 CM. AF_01/2024</t>
  </si>
  <si>
    <t>Lastro</t>
  </si>
  <si>
    <t xml:space="preserve"> 94968 </t>
  </si>
  <si>
    <t>CONCRETO MAGRO PARA LASTRO, TRAÇO 1:4,5:4,5 (EM MASSA SECA DE CIMENTO/ AREIA MÉDIA/ BRITA 1) - PREPARO MECÂNICO COM BETONEIRA 600 L. AF_05/2021</t>
  </si>
  <si>
    <t xml:space="preserve"> 2.3.1.2 </t>
  </si>
  <si>
    <t xml:space="preserve"> 96534 </t>
  </si>
  <si>
    <t>FABRICAÇÃO, MONTAGEM E DESMONTAGEM DE FÔRMA PARA BLOCO DE COROAMENTO, EM MADEIRA SERRADA, E=25 MM, 4 UTILIZAÇÕES. AF_01/2024</t>
  </si>
  <si>
    <t xml:space="preserve"> 00006212 </t>
  </si>
  <si>
    <t>TABUA *2,5 X 30 CM EM PINUS, MISTA OU EQUIVALENTE DA REGIAO - BRUTA</t>
  </si>
  <si>
    <t xml:space="preserve"> 00005074 </t>
  </si>
  <si>
    <t>PREGO DE ACO POLIDO COM CABECA 15 X 18 (1 1/2 X 13)</t>
  </si>
  <si>
    <t xml:space="preserve"> 00004517 </t>
  </si>
  <si>
    <t>SARRAFO *2,5 X 7,5* CM EM PINUS, MISTA OU EQUIVALENTE DA REGIAO - BRUTA</t>
  </si>
  <si>
    <t xml:space="preserve"> 00002692 </t>
  </si>
  <si>
    <t>DESMOLDANTE PROTETOR PARA FORMAS DE MADEIRA, DE BASE OLEOSA EMULSIONADA EM AGUA</t>
  </si>
  <si>
    <t xml:space="preserve"> 00040304 </t>
  </si>
  <si>
    <t>PREGO DE ACO POLIDO COM CABECA DUPLA 17 X 27 (2 1/2 X 11)</t>
  </si>
  <si>
    <t xml:space="preserve"> 2.3.1.3 </t>
  </si>
  <si>
    <t xml:space="preserve"> 96546 </t>
  </si>
  <si>
    <t>ARMAÇÃO DE BLOCO UTILIZANDO AÇO CA-50 DE 10 MM - MONTAGEM. AF_01/2024</t>
  </si>
  <si>
    <t xml:space="preserve"> 92803 </t>
  </si>
  <si>
    <t>CORTE E DOBRA DE AÇO CA-50, DIÂMETRO DE 10,0 MM. AF_06/2022</t>
  </si>
  <si>
    <t>Armação para Estruturas de Concreto Armado</t>
  </si>
  <si>
    <t xml:space="preserve"> 88245 </t>
  </si>
  <si>
    <t>ARMADOR COM ENCARGOS COMPLEMENTARES</t>
  </si>
  <si>
    <t xml:space="preserve"> 88238 </t>
  </si>
  <si>
    <t>AJUDANTE DE ARMADOR COM ENCARGOS COMPLEMENTARES</t>
  </si>
  <si>
    <t xml:space="preserve"> 00039017 </t>
  </si>
  <si>
    <t>ESPACADOR / DISTANCIADOR CIRCULAR COM ENTRADA LATERAL, EM PLASTICO, PARA VERGALHAO *4,2 A 12,5* MM, COBRIMENTO 20 MM</t>
  </si>
  <si>
    <t xml:space="preserve"> 00043132 </t>
  </si>
  <si>
    <t>ARAME RECOZIDO 16 BWG, D = 1,65 MM (0,016 KG/M) OU 18 BWG, D = 1,25 MM (0,01 KG/M)</t>
  </si>
  <si>
    <t xml:space="preserve"> 2.3.1.4 </t>
  </si>
  <si>
    <t xml:space="preserve"> 96543 </t>
  </si>
  <si>
    <t>ARMAÇÃO DE BLOCO UTILIZANDO AÇO CA-60 DE 5 MM - MONTAGEM. AF_01/2024</t>
  </si>
  <si>
    <t xml:space="preserve"> 92800 </t>
  </si>
  <si>
    <t>CORTE E DOBRA DE AÇO CA-60, DIÂMETRO DE 5,0 MM. AF_06/2022</t>
  </si>
  <si>
    <t xml:space="preserve"> 2.3.1.5 </t>
  </si>
  <si>
    <t xml:space="preserve"> EST 103 </t>
  </si>
  <si>
    <t>Próprio</t>
  </si>
  <si>
    <t>CONCRETAGEM DE BLOCOS DE COROAMENTO E VIGAS BALDRAMES, FCK 25 MPA, COM USO DE BOMBA  LANÇAMENTO, ADENSAMENTO E ACABAMENTO. AF_06/2017</t>
  </si>
  <si>
    <t>FUES - FUNDAÇÕES E ESTRUTURAS</t>
  </si>
  <si>
    <t xml:space="preserve"> 90586 </t>
  </si>
  <si>
    <t>VIBRADOR DE IMERSÃO, DIÂMETRO DE PONTEIRA 45MM, MOTOR ELÉTRICO TRIFÁSICO POTÊNCIA DE 2 CV - CHP DIURNO. AF_06/2015</t>
  </si>
  <si>
    <t xml:space="preserve"> 90587 </t>
  </si>
  <si>
    <t>VIBRADOR DE IMERSÃO, DIÂMETRO DE PONTEIRA 45MM, MOTOR ELÉTRICO TRIFÁSICO POTÊNCIA DE 2 CV - CHI DIURNO. AF_06/2015</t>
  </si>
  <si>
    <t xml:space="preserve"> 00001527 </t>
  </si>
  <si>
    <t>CONCRETO USINADO BOMBEAVEL, CLASSE DE RESISTENCIA C25, BRITA 0 E 1, SLUMP = 100 +/- 20 MM, COM BOMBEAMENTO (DISPONIBILIZACAO DE BOMBA), SEM O LANCAMENTO (NBR 8953)</t>
  </si>
  <si>
    <t xml:space="preserve"> 2.3.1.6 </t>
  </si>
  <si>
    <t xml:space="preserve"> 98557 </t>
  </si>
  <si>
    <t>IMPERMEABILIZAÇÃO DE SUPERFÍCIE COM EMULSÃO ASFÁLTICA, 2 DEMÃOS. AF_09/2023</t>
  </si>
  <si>
    <t>Impermeabilização, Proteção Mecânica e Tratamento de Junta</t>
  </si>
  <si>
    <t xml:space="preserve"> 88243 </t>
  </si>
  <si>
    <t>AJUDANTE ESPECIALIZADO COM ENCARGOS COMPLEMENTARES</t>
  </si>
  <si>
    <t xml:space="preserve"> 88270 </t>
  </si>
  <si>
    <t>IMPERMEABILIZADOR COM ENCARGOS COMPLEMENTARES</t>
  </si>
  <si>
    <t xml:space="preserve"> 00000626 </t>
  </si>
  <si>
    <t>MANTA LIQUIDA DE BASE ASFALTICA MODIFICADA COM A ADICAO DE ELASTOMEROS DILUIDOS EM SOLVENTE ORGANICO, APLICACAO A FRIO (MEMBRANA DE EMULSAO ASFALTICA PARA IMPERMEABILIZACAO FLEXIVEL)</t>
  </si>
  <si>
    <t xml:space="preserve"> 2.3.2.2 </t>
  </si>
  <si>
    <t xml:space="preserve"> 96536 </t>
  </si>
  <si>
    <t>FABRICAÇÃO, MONTAGEM E DESMONTAGEM DE FÔRMA PARA VIGA BALDRAME, EM MADEIRA SERRADA, E=25 MM, 4 UTILIZAÇÕES. AF_01/2024</t>
  </si>
  <si>
    <t xml:space="preserve"> 00005073 </t>
  </si>
  <si>
    <t>PREGO DE ACO POLIDO COM CABECA 17 X 24 (2 1/4 X 11)</t>
  </si>
  <si>
    <t xml:space="preserve"> 2.3.2.3 </t>
  </si>
  <si>
    <t xml:space="preserve"> 104916 </t>
  </si>
  <si>
    <t>ARMAÇÃO DE SAPATA ISOLADA, VIGA BALDRAME E SAPATA CORRIDA UTILIZANDO AÇO CA-60 DE 5 MM - MONTAGEM. AF_01/2024</t>
  </si>
  <si>
    <t xml:space="preserve"> 2.3.2.4 </t>
  </si>
  <si>
    <t xml:space="preserve"> 104918 </t>
  </si>
  <si>
    <t>ARMAÇÃO DE SAPATA ISOLADA, VIGA BALDRAME E SAPATA CORRIDA UTILIZANDO AÇO CA-50 DE 8 MM - MONTAGEM. AF_01/2024</t>
  </si>
  <si>
    <t xml:space="preserve"> 92802 </t>
  </si>
  <si>
    <t>CORTE E DOBRA DE AÇO CA-50, DIÂMETRO DE 8,0 MM. AF_06/2022</t>
  </si>
  <si>
    <t xml:space="preserve"> 2.4.1.1 </t>
  </si>
  <si>
    <t xml:space="preserve"> 92443 </t>
  </si>
  <si>
    <t>MONTAGEM E DESMONTAGEM DE FÔRMA DE PILARES RETANGULARES E ESTRUTURAS SIMILARES, PÉ-DIREITO SIMPLES, EM CHAPA DE MADEIRA COMPENSADA PLASTIFICADA, 18 UTILIZAÇÕES. AF_09/2020</t>
  </si>
  <si>
    <t>Fôrmas para Estruturas de Concreto Armado</t>
  </si>
  <si>
    <t xml:space="preserve"> 92264 </t>
  </si>
  <si>
    <t>FABRICAÇÃO DE FÔRMA PARA PILARES E ESTRUTURAS SIMILARES, EM CHAPA DE MADEIRA COMPENSADA PLASTIFICADA, E = 18 MM. AF_09/2020</t>
  </si>
  <si>
    <t xml:space="preserve"> 00040275 </t>
  </si>
  <si>
    <t>LOCACAO DE VIGA SANDUICHE METALICA VAZADA PARA TRAVAMENTO DE PILARES, ALTURA DE *8* CM, LARGURA DE *6* CM E EXTENSAO DE 2 M</t>
  </si>
  <si>
    <t>Equipamento</t>
  </si>
  <si>
    <t>UNXMES</t>
  </si>
  <si>
    <t xml:space="preserve"> 00040271 </t>
  </si>
  <si>
    <t>LOCACAO DE APRUMADOR METALICO DE PILAR, COM ALTURA E ANGULO REGULAVEIS, EXTENSAO DE *1,50* A *2,80* M</t>
  </si>
  <si>
    <t xml:space="preserve"> 00040287 </t>
  </si>
  <si>
    <t>LOCACAO DE BARRA DE ANCORAGEM DE 0,80 A 1,20 M DE EXTENSAO, COM ROSCA DE 5/8", INCLUINDO PORCA E FLANGE</t>
  </si>
  <si>
    <t>MES</t>
  </si>
  <si>
    <t xml:space="preserve"> 2.4.1.2 </t>
  </si>
  <si>
    <t xml:space="preserve"> 92759 </t>
  </si>
  <si>
    <t>ARMAÇÃO DE PILAR OU VIGA DE ESTRUTURA CONVENCIONAL DE CONCRETO ARMADO UTILIZANDO AÇO CA-60 DE 5,0 MM - MONTAGEM. AF_06/2022</t>
  </si>
  <si>
    <t xml:space="preserve"> 2.4.1.3 </t>
  </si>
  <si>
    <t xml:space="preserve"> 92762 </t>
  </si>
  <si>
    <t>ARMAÇÃO DE PILAR OU VIGA DE ESTRUTURA CONVENCIONAL DE CONCRETO ARMADO UTILIZANDO AÇO CA-50 DE 10,0 MM - MONTAGEM. AF_06/2022</t>
  </si>
  <si>
    <t xml:space="preserve"> 2.4.1.4 </t>
  </si>
  <si>
    <t xml:space="preserve"> 103672 </t>
  </si>
  <si>
    <t>CONCRETAGEM DE PILARES, FCK = 25 MPA, COM USO DE BOMBA - LANÇAMENTO, ADENSAMENTO E ACABAMENTO. AF_02/2022_PS</t>
  </si>
  <si>
    <t>Concretagem para Estruturas de Concreto Armado</t>
  </si>
  <si>
    <t xml:space="preserve"> 2.4.2.1 </t>
  </si>
  <si>
    <t xml:space="preserve"> 92479 </t>
  </si>
  <si>
    <t>MONTAGEM E DESMONTAGEM DE FÔRMA DE VIGA, ESCORAMENTO COM GARFO DE MADEIRA, PÉ-DIREITO SIMPLES, EM CHAPA DE MADEIRA PLASTIFICADA, 18 UTILIZAÇÕES. AF_09/2020</t>
  </si>
  <si>
    <t xml:space="preserve"> 92272 </t>
  </si>
  <si>
    <t>FABRICAÇÃO DE ESCORAS DE VIGA DO TIPO GARFO, EM MADEIRA. AF_09/2020</t>
  </si>
  <si>
    <t xml:space="preserve"> 92266 </t>
  </si>
  <si>
    <t>FABRICAÇÃO DE FÔRMA PARA VIGAS, EM CHAPA DE MADEIRA COMPENSADA PLASTIFICADA, E = 18 MM. AF_09/2020</t>
  </si>
  <si>
    <t xml:space="preserve"> 00006193 </t>
  </si>
  <si>
    <t>TABUA NAO APARELHADA *2,5 X 20* CM, EM MACARANDUBA/MASSARANDUBA, ANGELIM OU EQUIVALENTE DA REGIAO - BRUTA</t>
  </si>
  <si>
    <t xml:space="preserve"> 2.4.2.3 </t>
  </si>
  <si>
    <t xml:space="preserve"> 103675 </t>
  </si>
  <si>
    <t>CONCRETAGEM DE VIGAS E LAJES, FCK=25 MPA, PARA LAJES MACIÇAS OU NERVURADAS COM USO DE BOMBA - LANÇAMENTO, ADENSAMENTO E ACABAMENTO. AF_02/2022_PS</t>
  </si>
  <si>
    <t xml:space="preserve"> 2.5.1 </t>
  </si>
  <si>
    <t xml:space="preserve"> REV 202 </t>
  </si>
  <si>
    <t>ALVENARIA DE VEDAÇÃO DE BLOCOS CERÂMICOS FURADOS NA HORIZONTAL DE 14X9X24 CM (ESPESSURA 14 CM, BLOCO DEITADO) E ARGAMASSA DE ASSENTAMENTO COM PREPARO EM BETONEIRA.</t>
  </si>
  <si>
    <t>PARE - PAREDES/PAINEIS</t>
  </si>
  <si>
    <t xml:space="preserve"> 87292 </t>
  </si>
  <si>
    <t>ARGAMASSA TRAÇO 1:2:8 (EM VOLUME DE CIMENTO, CAL E AREIA MÉDIA ÚMIDA) PARA EMBOÇO/MASSA ÚNICA/ASSENTAMENTO DE ALVENARIA DE VEDAÇÃO, PREPARO MECÂNICO COM BETONEIRA ATÉ 600 L. AF_07/2026</t>
  </si>
  <si>
    <t>Argamassas</t>
  </si>
  <si>
    <t xml:space="preserve"> 00037395 </t>
  </si>
  <si>
    <t>PINO DE ACO COM FURO, HASTE = 27 MM (ACAO DIRETA)</t>
  </si>
  <si>
    <t>CENTO</t>
  </si>
  <si>
    <t xml:space="preserve"> 00044458 </t>
  </si>
  <si>
    <t>BLOCO CERAMICO / TIJOLO VAZADO PARA ALVENARIA DE VEDACAO, 6 FUROS NA HORIZONTAL DE 9 X 14 X 24 CM (L X A X C)</t>
  </si>
  <si>
    <t xml:space="preserve"> 00034547 </t>
  </si>
  <si>
    <t>TELA DE ACO SOLDADA GALVANIZADA/ZINCADA PARA ALVENARIA, FIO D = *1,20 A 1,70* MM, MALHA 15 X 15 MM, (C X L) *50 X 12* CM</t>
  </si>
  <si>
    <t xml:space="preserve"> 2.5.2 </t>
  </si>
  <si>
    <t xml:space="preserve"> 93200 </t>
  </si>
  <si>
    <t>FIXAÇÃO (ENCUNHAMENTO) DE ALVENARIA DE VEDAÇÃO COM ARGAMASSA APLICADA COM BISNAGA. AF_03/2024</t>
  </si>
  <si>
    <t>Vergas, contravergas e fixação de alvenaria</t>
  </si>
  <si>
    <t xml:space="preserve"> 88715 </t>
  </si>
  <si>
    <t>ARGAMASSA TRAÇO 1:2:9 (EM VOLUME DE CIMENTO, CAL E AREIA MÉDIA ÚMIDA) PARA EMBOÇO/MASSA ÚNICA/ASSENTAMENTO DE ALVENARIA DE VEDAÇÃO, PREPARO MECÂNICO COM BETONEIRA ATÉ 600 L. AF_07/2026</t>
  </si>
  <si>
    <t xml:space="preserve"> 2.6.1 </t>
  </si>
  <si>
    <t xml:space="preserve"> 87894 </t>
  </si>
  <si>
    <t>CHAPISCO APLICADO EM ALVENARIA (SEM PRESENÇA DE VÃOS) E ESTRUTURAS DE CONCRETO DE FACHADA, COM COLHER DE PEDREIRO. ARGAMASSA TRAÇO 1:3 COM PREPARO EM BETONEIRA 400L. AF_10/2022</t>
  </si>
  <si>
    <t>Chapisco</t>
  </si>
  <si>
    <t xml:space="preserve"> 87313 </t>
  </si>
  <si>
    <t>ARGAMASSA TRAÇO 1:3 (EM VOLUME DE CIMENTO E AREIA GROSSA ÚMIDA) PARA CHAPISCO CONVENCIONAL, PREPARO MECÂNICO COM BETONEIRA ATÉ 600 L. AF_07/2026</t>
  </si>
  <si>
    <t xml:space="preserve"> 2.6.2 </t>
  </si>
  <si>
    <t xml:space="preserve"> 104233 </t>
  </si>
  <si>
    <t>EMBOÇO OU MASSA ÚNICA EM ARGAMASSA TRAÇO 1:2:8, PREPARO MECÂNICA COM BETONEIRA 400 L, APLICADA MANUALMENTE EM PANOS DE FACHADA SEM PRESENÇA DE VÃOS, ESPESSURA DE 25 MM, ACESSO POR ANDAIME. AF_08/2022</t>
  </si>
  <si>
    <t>Massa Única Externa</t>
  </si>
  <si>
    <t xml:space="preserve"> 00037411 </t>
  </si>
  <si>
    <t>TELA DE ACO SOLDADA GALVANIZADA/ZINCADA PARA ALVENARIA, FIO D = *1,24 MM, MALHA 25 X 25 MM</t>
  </si>
  <si>
    <t xml:space="preserve"> 2.6.3 </t>
  </si>
  <si>
    <t xml:space="preserve"> 101979 </t>
  </si>
  <si>
    <t>CHAPIM (RUFO CAPA) EM AÇO GALVANIZADO, CORTE 33. AF_11/2020</t>
  </si>
  <si>
    <t>Peitoris e Chapins</t>
  </si>
  <si>
    <t xml:space="preserve"> 00011950 </t>
  </si>
  <si>
    <t>BUCHA DE NYLON SEM ABA S6, COM PARAFUSO DE 4,20 X 40 MM EM ACO ZINCADO COM ROSCA SOBERBA, CABECA CHATA E FENDA PHILLIPS</t>
  </si>
  <si>
    <t xml:space="preserve"> 00000142 </t>
  </si>
  <si>
    <t>SELANTE ELASTICO MONOCOMPONENTE A BASE DE POLIURETANO (PU) PARA JUNTAS DIVERSAS</t>
  </si>
  <si>
    <t>310ML</t>
  </si>
  <si>
    <t xml:space="preserve"> 00001113 </t>
  </si>
  <si>
    <t>RUFO EXTERNO/INTERNO DE CHAPA DE ACO GALVANIZADA NUM 26, CORTE 33 CM</t>
  </si>
  <si>
    <t xml:space="preserve"> 2.6.4 </t>
  </si>
  <si>
    <t xml:space="preserve"> 105126 </t>
  </si>
  <si>
    <t>INSTALAÇÃO DE CONCERTINA SIMPLES, ESPIRAL DE 300 MM. AF_03/2024</t>
  </si>
  <si>
    <t>Instalações para Canteiros de Obras</t>
  </si>
  <si>
    <t xml:space="preserve"> 00000344 </t>
  </si>
  <si>
    <t>ARAME GALVANIZADO 16 BWG, D = 1,65MM (0,0166 KG/M)</t>
  </si>
  <si>
    <t xml:space="preserve"> 00005077 </t>
  </si>
  <si>
    <t>GRAMPO DE ACO POLIDO 7/8" X 9</t>
  </si>
  <si>
    <t xml:space="preserve"> 00034347 </t>
  </si>
  <si>
    <t>CONCERTINA SIMPLES EM ACO GALVANIZADO DE ALTA RESISTENCIA, COM ESPIRAL DE 300 MM, D = 2,76 MM</t>
  </si>
  <si>
    <t xml:space="preserve"> 00034349 </t>
  </si>
  <si>
    <t>HASTE RETA DE ACO GALVANIZADO, H = *30* CM, BASE RETANGULAR, PARA FIXACAO DE CONCERTINA SIMPLES DE 30 CM (NAO INCLUI OS FIXADORES)</t>
  </si>
  <si>
    <t xml:space="preserve"> 2.7.1 </t>
  </si>
  <si>
    <t xml:space="preserve"> 95626 </t>
  </si>
  <si>
    <t>APLICAÇÃO MANUAL DE TINTA LÁTEX ACRÍLICA EM PAREDE EXTERNAS DE CASAS, DUAS DEMÃOS. AF_03/2024</t>
  </si>
  <si>
    <t>Pintura Externa</t>
  </si>
  <si>
    <t xml:space="preserve"> 88310 </t>
  </si>
  <si>
    <t>PINTOR COM ENCARGOS COMPLEMENTARES</t>
  </si>
  <si>
    <t xml:space="preserve"> 3.6.1 </t>
  </si>
  <si>
    <t xml:space="preserve"> ESQ 030 </t>
  </si>
  <si>
    <t>PORTÃO DE CORRER EM GRADIL FIXO DE BARRA DE FERRO CHATA DE 3 X 1/4" NA VERTICAL, SEM REQUADRO, ACAMBAMENTO ACETINADO, COM TRILHOS E ROLDANAS - FORNECIMENTO E INSTALAÇÃO</t>
  </si>
  <si>
    <t>ESQV - ESQUADRIAS/FERRAGENS/VIDROS</t>
  </si>
  <si>
    <t>M²</t>
  </si>
  <si>
    <t xml:space="preserve"> 88315 </t>
  </si>
  <si>
    <t>SERRALHEIRO COM ENCARGOS COMPLEMENTARES</t>
  </si>
  <si>
    <t xml:space="preserve"> 88251 </t>
  </si>
  <si>
    <t>AUXILIAR DE SERRALHEIRO COM ENCARGOS COMPLEMENTARES</t>
  </si>
  <si>
    <t xml:space="preserve"> 100757 </t>
  </si>
  <si>
    <t>PINTURA COM TINTA ALQUIDICA DE ACABAMENTO (ESMALTE SINTETICO ACETINADO) PULVERIZADA SOBRE SUPERFICIES METALICAS (EXCETO PERFIL) EXECUTADO EM OBRA (02 DEMAOS). AF_01/2020</t>
  </si>
  <si>
    <t>Pintura em Superfícies Metálicas</t>
  </si>
  <si>
    <t xml:space="preserve"> 00037562 </t>
  </si>
  <si>
    <t>PORTAO DE CORRER EM GRADIL FIXO DE BARRA DE FERRO CHATA DE 3 X 1/4" NA VERTICAL, SEM REQUADRO, ACABAMENTO NATURAL, COM TRILHOS E ROLDANAS</t>
  </si>
  <si>
    <t xml:space="preserve"> 3.7.2 </t>
  </si>
  <si>
    <t xml:space="preserve"> 87905 </t>
  </si>
  <si>
    <t>CHAPISCO APLICADO EM ALVENARIA (COM PRESENÇA DE VÃOS) E ESTRUTURAS DE CONCRETO DE FACHADA, COM COLHER DE PEDREIRO. ARGAMASSA TRAÇO 1:3 COM PREPARO EM BETONEIRA 400L. AF_10/2022</t>
  </si>
  <si>
    <t xml:space="preserve"> 3.7.4 </t>
  </si>
  <si>
    <t xml:space="preserve"> 104217 </t>
  </si>
  <si>
    <t>EMBOÇO OU MASSA ÚNICA EM ARGAMASSA TRAÇO 1:2:8, PREPARO MECÂNICA COM BETONEIRA 400 L, APLICADA MANUALMENTE EM PANOS DE FACHADA COM PRESENÇA DE VÃOS, ESPESSURA DE 25 MM, ACESSO POR ANDAIME. AF_08/2022</t>
  </si>
  <si>
    <t xml:space="preserve"> 3.7.7 </t>
  </si>
  <si>
    <t xml:space="preserve"> 105128 </t>
  </si>
  <si>
    <t>INSTALAÇÃO DE CONCERTINA FLAT, ESPIRAL DE 300 MM. AF_03/2024</t>
  </si>
  <si>
    <t xml:space="preserve"> 4.5.1 </t>
  </si>
  <si>
    <t xml:space="preserve"> ESQ 003 </t>
  </si>
  <si>
    <t>PORTÃO DE ABRIR EM GRADIL DE FERRO COM PINTURA EM DUAS FACES - FORNECIMENTO E INSTALAÇÃO</t>
  </si>
  <si>
    <t xml:space="preserve"> 00004930 </t>
  </si>
  <si>
    <t>PORTA DE ABRIR / GIRO, EM GRADIL FERRO, COM BARRA CHATA 3 CM X 1/4", COM REQUADRO E GUARNICAO - COMPLETO - ACABAMENTO NATURAL</t>
  </si>
  <si>
    <t xml:space="preserve"> 6.6.1 </t>
  </si>
  <si>
    <t xml:space="preserve"> ESQ 009 </t>
  </si>
  <si>
    <t>PORTAO DE CORRER EM CHAPA TIPO PAINEL LAMBRIL QUADRADO, COM PORTA SOCIAL COMPLETA INCLUIDA, COM REQUADRO, ACABAMENTO NATURAL, COM TRILHOS E ROLDANAS, INCLUSIVE ACABAMENTO - FORNECIMENTO E INSTALAÇÃO.</t>
  </si>
  <si>
    <t xml:space="preserve"> 00037561 </t>
  </si>
  <si>
    <t>PORTAO DE CORRER EM CHAPA TIPO PAINEL LAMBRIL QUADRADO, COM PORTA SOCIAL COMPLETA INCLUIDA, COM REQUADRO, ACABAMENTO NATURAL, COM TRILHOS E ROLDANAS</t>
  </si>
  <si>
    <t xml:space="preserve"> 11.1 </t>
  </si>
  <si>
    <t xml:space="preserve"> CAT 025 </t>
  </si>
  <si>
    <t>LIMPEZA FINAL DE OBRA, REMOÇÃO E BOTA FORA DE ENTULHOS</t>
  </si>
  <si>
    <t>SEDI - SERVIÇOS DIVERSOS</t>
  </si>
  <si>
    <t>M³</t>
  </si>
  <si>
    <t xml:space="preserve"> 95875 </t>
  </si>
  <si>
    <t>TRANSPORTE COM CAMINHÃO BASCULANTE DE 10 M³, EM VIA URBANA PAVIMENTADA, DMT ATÉ 30 KM (UNIDADE: M3XKM). AF_02/2026</t>
  </si>
  <si>
    <t>Transporte, Carga e Descarga de Materiais</t>
  </si>
  <si>
    <t>M3XKM</t>
  </si>
  <si>
    <t xml:space="preserve"> CAT 031 </t>
  </si>
  <si>
    <t>TRANSPORTE HORIZONTAL MANUAL MAT. 1a.CAT./ENTULHO ATE 60m</t>
  </si>
  <si>
    <t>CANT - CANTEIRO DE OBRAS</t>
  </si>
  <si>
    <t xml:space="preserve"> 100982 </t>
  </si>
  <si>
    <t>CARGA, MANOBRA E DESCARGA DE ENTULHO EM CAMINHÃO BASCULANTE 10 M³ - CARGA COM ESCAVADEIRA HIDRÁULICA (CAÇAMBA DE 0,80 M³ / 111 HP) E DESCARGA LIVRE (UNIDADE: M3). AF_02/2026</t>
  </si>
  <si>
    <t>Composições Auxiliares</t>
  </si>
  <si>
    <t xml:space="preserve"> 95308 </t>
  </si>
  <si>
    <t>CURSO DE CAPACITAÇÃO PARA AJUDANTE DE ARMADOR (ENCARGOS COMPLEMENTARES) - HORISTA</t>
  </si>
  <si>
    <t xml:space="preserve"> 00037370 </t>
  </si>
  <si>
    <t>ALIMENTACAO - HORISTA (COLETADO CAIXA - ENCARGOS COMPLEMENTARES)</t>
  </si>
  <si>
    <t>Encargos Complementares</t>
  </si>
  <si>
    <t xml:space="preserve"> 00037373 </t>
  </si>
  <si>
    <t>SEGURO - HORISTA (COLETADO CAIXA - ENCARGOS COMPLEMENTARES)</t>
  </si>
  <si>
    <t xml:space="preserve"> 00043489 </t>
  </si>
  <si>
    <t>EPI - FAMILIA PEDREIRO - HORISTA (ENCARGOS COMPLEMENTARES - COLETADO CAIXA)</t>
  </si>
  <si>
    <t xml:space="preserve"> 00037371 </t>
  </si>
  <si>
    <t>TRANSPORTE - HORISTA (COLETADO CAIXA - ENCARGOS COMPLEMENTARES)</t>
  </si>
  <si>
    <t xml:space="preserve"> 00037372 </t>
  </si>
  <si>
    <t>EXAMES - HORISTA (COLETADO CAIXA - ENCARGOS COMPLEMENTARES)</t>
  </si>
  <si>
    <t xml:space="preserve"> 00043465 </t>
  </si>
  <si>
    <t>FERRAMENTAS - FAMILIA PEDREIRO - HORISTA (ENCARGOS COMPLEMENTARES - COLETADO CAIXA)</t>
  </si>
  <si>
    <t xml:space="preserve"> 00006114 </t>
  </si>
  <si>
    <t>AJUDANTE DE ARMADOR (HORISTA)</t>
  </si>
  <si>
    <t>Mão de Obra</t>
  </si>
  <si>
    <t xml:space="preserve"> 95309 </t>
  </si>
  <si>
    <t>CURSO DE CAPACITAÇÃO PARA AJUDANTE DE CARPINTEIRO (ENCARGOS COMPLEMENTARES) - HORISTA</t>
  </si>
  <si>
    <t xml:space="preserve"> 00043483 </t>
  </si>
  <si>
    <t>EPI - FAMILIA CARPINTEIRO DE FORMAS - HORISTA (ENCARGOS COMPLEMENTARES - COLETADO CAIXA)</t>
  </si>
  <si>
    <t xml:space="preserve"> 00006117 </t>
  </si>
  <si>
    <t>CARPINTEIRO AUXILIAR (HORISTA)</t>
  </si>
  <si>
    <t xml:space="preserve"> 00043459 </t>
  </si>
  <si>
    <t>FERRAMENTAS - FAMILIA CARPINTEIRO DE FORMAS - HORISTA (ENCARGOS COMPLEMENTARES - COLETADO CAIXA)</t>
  </si>
  <si>
    <t xml:space="preserve"> 95313 </t>
  </si>
  <si>
    <t>CURSO DE CAPACITAÇÃO PARA AJUDANTE ESPECIALIZADO (ENCARGOS COMPLEMENTARES) - HORISTA</t>
  </si>
  <si>
    <t xml:space="preserve"> 00043467 </t>
  </si>
  <si>
    <t>FERRAMENTAS - FAMILIA SERVENTE - HORISTA (ENCARGOS COMPLEMENTARES - COLETADO CAIXA)</t>
  </si>
  <si>
    <t xml:space="preserve"> 00043491 </t>
  </si>
  <si>
    <t>EPI - FAMILIA SERVENTE - HORISTA (ENCARGOS COMPLEMENTARES - COLETADO CAIXA)</t>
  </si>
  <si>
    <t xml:space="preserve"> 00000242 </t>
  </si>
  <si>
    <t>AJUDANTE ESPECIALIZADO (HORISTA)</t>
  </si>
  <si>
    <t xml:space="preserve"> 88831 </t>
  </si>
  <si>
    <t>BETONEIRA CAPACIDADE NOMINAL DE 400 L, CAPACIDADE DE MISTURA 280 L, MOTOR ELÉTRICO TRIFÁSICO POTÊNCIA DE 2 CV, SEM CARREGADOR - CHI DIURNO. AF_05/2023</t>
  </si>
  <si>
    <t xml:space="preserve"> 88830 </t>
  </si>
  <si>
    <t>BETONEIRA CAPACIDADE NOMINAL DE 400 L, CAPACIDADE DE MISTURA 280 L, MOTOR ELÉTRICO TRIFÁSICO POTÊNCIA DE 2 CV, SEM CARREGADOR - CHP DIURNO. AF_05/2023</t>
  </si>
  <si>
    <t xml:space="preserve"> 88377 </t>
  </si>
  <si>
    <t>OPERADOR DE BETONEIRA ESTACIONÁRIA/MISTURADOR COM ENCARGOS COMPLEMENTARES</t>
  </si>
  <si>
    <t xml:space="preserve"> 00001379 </t>
  </si>
  <si>
    <t>CIMENTO PORTLAND COMPOSTO CP II-32</t>
  </si>
  <si>
    <t xml:space="preserve"> 00000370 </t>
  </si>
  <si>
    <t>AREIA MEDIA - POSTO JAZIDA/FORNECEDOR (RETIRADO NA JAZIDA, SEM TRANSPORTE)</t>
  </si>
  <si>
    <t xml:space="preserve"> 00001106 </t>
  </si>
  <si>
    <t>CAL HIDRATADA CH-I PARA ARGAMASSAS</t>
  </si>
  <si>
    <t xml:space="preserve"> 00000367 </t>
  </si>
  <si>
    <t>AREIA GROSSA - POSTO JAZIDA/FORNECEDOR (RETIRADO NA JAZIDA, SEM TRANSPORTE)</t>
  </si>
  <si>
    <t xml:space="preserve"> 95314 </t>
  </si>
  <si>
    <t>CURSO DE CAPACITAÇÃO PARA ARMADOR (ENCARGOS COMPLEMENTARES) - HORISTA</t>
  </si>
  <si>
    <t xml:space="preserve"> 00000378 </t>
  </si>
  <si>
    <t>ARMADOR (HORISTA)</t>
  </si>
  <si>
    <t xml:space="preserve"> 95320 </t>
  </si>
  <si>
    <t>CURSO DE CAPACITAÇÃO PARA AUXILIAR DE SERRALHEIRO (ENCARGOS COMPLEMENTARES) - HORISTA</t>
  </si>
  <si>
    <t xml:space="preserve"> 00000252 </t>
  </si>
  <si>
    <t>AJUDANTE DE SERRALHEIRO (HORISTA)</t>
  </si>
  <si>
    <t xml:space="preserve"> 88826 </t>
  </si>
  <si>
    <t>BETONEIRA CAPACIDADE NOMINAL DE 400 L, CAPACIDADE DE MISTURA 280 L, MOTOR ELÉTRICO TRIFÁSICO POTÊNCIA DE 2 CV, SEM CARREGADOR - DEPRECIAÇÃO. AF_05/2023</t>
  </si>
  <si>
    <t>Depreciação, Juros, Impostos e Seguros, Manutenção e Materiais na Operação dos Equipamentos</t>
  </si>
  <si>
    <t xml:space="preserve"> 88827 </t>
  </si>
  <si>
    <t>BETONEIRA CAPACIDADE NOMINAL DE 400 L, CAPACIDADE DE MISTURA 280 L, MOTOR ELÉTRICO TRIFÁSICO POTÊNCIA DE 2 CV, SEM CARREGADOR - JUROS. AF_05/2023</t>
  </si>
  <si>
    <t xml:space="preserve"> 88829 </t>
  </si>
  <si>
    <t>BETONEIRA CAPACIDADE NOMINAL DE 400 L, CAPACIDADE DE MISTURA 280 L, MOTOR ELÉTRICO TRIFÁSICO POTÊNCIA DE 2 CV, SEM CARREGADOR - MATERIAIS NA OPERAÇÃO. AF_05/2023</t>
  </si>
  <si>
    <t xml:space="preserve"> 88828 </t>
  </si>
  <si>
    <t>BETONEIRA CAPACIDADE NOMINAL DE 400 L, CAPACIDADE DE MISTURA 280 L, MOTOR ELÉTRICO TRIFÁSICO POTÊNCIA DE 2 CV, SEM CARREGADOR - MANUTENÇÃO. AF_05/2023</t>
  </si>
  <si>
    <t xml:space="preserve"> 00010535 </t>
  </si>
  <si>
    <t>BETONEIRA, CAPACIDADE NOMINAL 400 L, CAPACIDADE DE MISTURA 280 L, MOTOR ELETRICO TRIFASICO 220/380 V, POTENCIA 2 CV, SEM CARREGADOR</t>
  </si>
  <si>
    <t>Equipamento para Aquisição Permanente</t>
  </si>
  <si>
    <t xml:space="preserve"> 00002705 </t>
  </si>
  <si>
    <t>ENERGIA ELETRICA ATE 2000 KWH INDUSTRIAL, SEM DEMANDA</t>
  </si>
  <si>
    <t>Franquia</t>
  </si>
  <si>
    <t>KWH</t>
  </si>
  <si>
    <t xml:space="preserve"> 89226 </t>
  </si>
  <si>
    <t>BETONEIRA CAPACIDADE NOMINAL DE 600 L, CAPACIDADE DE MISTURA 360 L, MOTOR ELÉTRICO TRIFÁSICO POTÊNCIA DE 4 CV, SEM CARREGADOR - CHI DIURNO. AF_05/2023</t>
  </si>
  <si>
    <t xml:space="preserve"> 89221 </t>
  </si>
  <si>
    <t>BETONEIRA CAPACIDADE NOMINAL DE 600 L, CAPACIDADE DE MISTURA 360 L, MOTOR ELÉTRICO TRIFÁSICO POTÊNCIA DE 4 CV, SEM CARREGADOR - DEPRECIAÇÃO. AF_05/2023</t>
  </si>
  <si>
    <t xml:space="preserve"> 89222 </t>
  </si>
  <si>
    <t>BETONEIRA CAPACIDADE NOMINAL DE 600 L, CAPACIDADE DE MISTURA 360 L, MOTOR ELÉTRICO TRIFÁSICO POTÊNCIA DE 4 CV, SEM CARREGADOR - JUROS. AF_05/2023</t>
  </si>
  <si>
    <t xml:space="preserve"> 89225 </t>
  </si>
  <si>
    <t>BETONEIRA CAPACIDADE NOMINAL DE 600 L, CAPACIDADE DE MISTURA 360 L, MOTOR ELÉTRICO TRIFÁSICO POTÊNCIA DE 4 CV, SEM CARREGADOR - CHP DIURNO. AF_05/2023</t>
  </si>
  <si>
    <t xml:space="preserve"> 89224 </t>
  </si>
  <si>
    <t>BETONEIRA CAPACIDADE NOMINAL DE 600 L, CAPACIDADE DE MISTURA 360 L, MOTOR ELÉTRICO TRIFÁSICO POTÊNCIA DE 4 CV, SEM CARREGADOR - MATERIAIS NA OPERAÇÃO. AF_05/2023</t>
  </si>
  <si>
    <t xml:space="preserve"> 89223 </t>
  </si>
  <si>
    <t>BETONEIRA CAPACIDADE NOMINAL DE 600 L, CAPACIDADE DE MISTURA 360 L, MOTOR ELÉTRICO TRIFÁSICO POTÊNCIA DE 4 CV, SEM CARREGADOR - MANUTENÇÃO. AF_05/2023</t>
  </si>
  <si>
    <t xml:space="preserve"> 00036397 </t>
  </si>
  <si>
    <t>BETONEIRA, CAPACIDADE NOMINAL 600 L, CAPACIDADE DE MISTURA 360 L, MOTOR ELETRICO TRIFASICO 220/380V, POTENCIA 4CV, SEM CARREGADOR</t>
  </si>
  <si>
    <t xml:space="preserve"> 91387 </t>
  </si>
  <si>
    <t>CAMINHÃO BASCULANTE 10 M3, TRUCADO CABINE SIMPLES, PESO BRUTO TOTAL 23.000 KG, CARGA ÚTIL MÁXIMA 15.935 KG, DISTÂNCIA ENTRE EIXOS 4,80 M, POTÊNCIA 230 CV INCLUSIVE CAÇAMBA METÁLICA - CHI DIURNO. AF_06/2014</t>
  </si>
  <si>
    <t xml:space="preserve"> 91382 </t>
  </si>
  <si>
    <t>CAMINHÃO BASCULANTE 10 M3, TRUCADO CABINE SIMPLES, PESO BRUTO TOTAL 23.000 KG, CARGA ÚTIL MÁXIMA 15.935 KG, DISTÂNCIA ENTRE EIXOS 4,80 M, POTÊNCIA 230 CV INCLUSIVE CAÇAMBA METÁLICA - IMPOSTOS E SEGUROS. AF_06/2014</t>
  </si>
  <si>
    <t xml:space="preserve"> 88281 </t>
  </si>
  <si>
    <t>MOTORISTA DE BASCULANTE COM ENCARGOS COMPLEMENTARES</t>
  </si>
  <si>
    <t xml:space="preserve"> 91381 </t>
  </si>
  <si>
    <t>CAMINHÃO BASCULANTE 10 M3, TRUCADO CABINE SIMPLES, PESO BRUTO TOTAL 23.000 KG, CARGA ÚTIL MÁXIMA 15.935 KG, DISTÂNCIA ENTRE EIXOS 4,80 M, POTÊNCIA 230 CV INCLUSIVE CAÇAMBA METÁLICA - JUROS. AF_06/2014</t>
  </si>
  <si>
    <t xml:space="preserve"> 91380 </t>
  </si>
  <si>
    <t>CAMINHÃO BASCULANTE 10 M3, TRUCADO CABINE SIMPLES, PESO BRUTO TOTAL 23.000 KG, CARGA ÚTIL MÁXIMA 15.935 KG, DISTÂNCIA ENTRE EIXOS 4,80 M, POTÊNCIA 230 CV INCLUSIVE CAÇAMBA METÁLICA - DEPRECIAÇÃO. AF_06/2014</t>
  </si>
  <si>
    <t xml:space="preserve"> 91386 </t>
  </si>
  <si>
    <t>CAMINHÃO BASCULANTE 10 M3, TRUCADO CABINE SIMPLES, PESO BRUTO TOTAL 23.000 KG, CARGA ÚTIL MÁXIMA 15.935 KG, DISTÂNCIA ENTRE EIXOS 4,80 M, POTÊNCIA 230 CV INCLUSIVE CAÇAMBA METÁLICA - CHP DIURNO. AF_06/2014</t>
  </si>
  <si>
    <t xml:space="preserve"> 91384 </t>
  </si>
  <si>
    <t>CAMINHÃO BASCULANTE 10 M3, TRUCADO CABINE SIMPLES, PESO BRUTO TOTAL 23.000 KG, CARGA ÚTIL MÁXIMA 15.935 KG, DISTÂNCIA ENTRE EIXOS 4,80 M, POTÊNCIA 230 CV INCLUSIVE CAÇAMBA METÁLICA - MATERIAIS NA OPERAÇÃO. AF_06/2014</t>
  </si>
  <si>
    <t xml:space="preserve"> 91383 </t>
  </si>
  <si>
    <t>CAMINHÃO BASCULANTE 10 M3, TRUCADO CABINE SIMPLES, PESO BRUTO TOTAL 23.000 KG, CARGA ÚTIL MÁXIMA 15.935 KG, DISTÂNCIA ENTRE EIXOS 4,80 M, POTÊNCIA 230 CV INCLUSIVE CAÇAMBA METÁLICA - MANUTENÇÃO. AF_06/2014</t>
  </si>
  <si>
    <t xml:space="preserve"> 00037734 </t>
  </si>
  <si>
    <t>CACAMBA METALICA BASCULANTE COM CAPACIDADE DE 10 M3 (INCLUI MONTAGEM, NAO INCLUI CAMINHAO)</t>
  </si>
  <si>
    <t xml:space="preserve"> 00037758 </t>
  </si>
  <si>
    <t>CAMINHAO TRUCADO, PESO BRUTO TOTAL 23000 KG, CARGA UTIL MAXIMA 15285 KG, DISTANCIA ENTRE EIXOS 4,80 M, POTENCIA 326 CV (INCLUI CABINE E CHASSI, NAO INCLUI CARROCERIA)</t>
  </si>
  <si>
    <t xml:space="preserve"> 00004221 </t>
  </si>
  <si>
    <t>OLEO DIESEL COMBUSTIVEL COMUM METROPOLITANO S-10 OU S-500</t>
  </si>
  <si>
    <t xml:space="preserve"> 88282 </t>
  </si>
  <si>
    <t>MOTORISTA DE CAMINHÃO COM ENCARGOS COMPLEMENTARES</t>
  </si>
  <si>
    <t xml:space="preserve"> 91397 </t>
  </si>
  <si>
    <t>CAMINHÃO PIPA 10.000 L TRUCADO, PESO BRUTO TOTAL 23.000 KG, CARGA ÚTIL MÁXIMA 15.935 KG, DISTÂNCIA ENTRE EIXOS 4,8 M, POTÊNCIA 230 CV, INCLUSIVE TANQUE DE AÇO PARA TRANSPORTE DE ÁGUA - JUROS. AF_06/2014</t>
  </si>
  <si>
    <t xml:space="preserve"> 91398 </t>
  </si>
  <si>
    <t>CAMINHÃO PIPA 10.000 L TRUCADO, PESO BRUTO TOTAL 23.000 KG, CARGA ÚTIL MÁXIMA 15.935 KG, DISTÂNCIA ENTRE EIXOS 4,8 M, POTÊNCIA 230 CV, INCLUSIVE TANQUE DE AÇO PARA TRANSPORTE DE ÁGUA - IMPOSTOS E SEGUROS. AF_06/2014</t>
  </si>
  <si>
    <t xml:space="preserve"> 91396 </t>
  </si>
  <si>
    <t>CAMINHÃO PIPA 10.000 L TRUCADO, PESO BRUTO TOTAL 23.000 KG, CARGA ÚTIL MÁXIMA 15.935 KG, DISTÂNCIA ENTRE EIXOS 4,8 M, POTÊNCIA 230 CV, INCLUSIVE TANQUE DE AÇO PARA TRANSPORTE DE ÁGUA - DEPRECIAÇÃO. AF_06/2014</t>
  </si>
  <si>
    <t xml:space="preserve"> 5763 </t>
  </si>
  <si>
    <t>CAMINHÃO PIPA 10.000 L TRUCADO, PESO BRUTO TOTAL 23.000 KG, CARGA ÚTIL MÁXIMA 15.935 KG, DISTÂNCIA ENTRE EIXOS 4,8 M, POTÊNCIA 230 CV, INCLUSIVE TANQUE DE AÇO PARA TRANSPORTE DE ÁGUA - MANUTENÇÃO. AF_06/2014</t>
  </si>
  <si>
    <t xml:space="preserve"> 53831 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</si>
  <si>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</si>
  <si>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 xml:space="preserve"> 00037736 </t>
  </si>
  <si>
    <t>TANQUE DE ACO CARBONO NAO REVESTIDO, PARA TRANSPORTE DE AGUA COM CAPACIDADE DE 10 M3, COM BOMBA CENTRIFUGA POR TOMADA DE FORCA, VAZAO MAXIMA *75* M3/H (INCLUI MONTAGEM, NAO INCLUI CAMINHAO)</t>
  </si>
  <si>
    <t xml:space="preserve"> 5632 </t>
  </si>
  <si>
    <t>ESCAVADEIRA HIDRÁULICA SOBRE ESTEIRAS, CAÇAMBA 0,80 M3, PESO OPERACIONAL 17 T, POTENCIA BRUTA 111 HP - CHI DIURNO. AF_06/2014</t>
  </si>
  <si>
    <t xml:space="preserve"> 5631 </t>
  </si>
  <si>
    <t>ESCAVADEIRA HIDRÁULICA SOBRE ESTEIRAS, CAÇAMBA 0,80 M3, PESO OPERACIONAL 17 T, POTENCIA BRUTA 111 HP - CHP DIURNO. AF_06/2014</t>
  </si>
  <si>
    <t xml:space="preserve"> 95330 </t>
  </si>
  <si>
    <t>CURSO DE CAPACITAÇÃO PARA CARPINTEIRO DE FÔRMAS (ENCARGOS COMPLEMENTARES) - HORISTA</t>
  </si>
  <si>
    <t xml:space="preserve"> 00001213 </t>
  </si>
  <si>
    <t>CARPINTEIRO DE FORMAS PARA CONCRETO (HORISTA)</t>
  </si>
  <si>
    <t xml:space="preserve"> 91530 </t>
  </si>
  <si>
    <t>COMPACTADOR DE SOLOS DE PERCUSSÃO (SOQUETE) COM MOTOR A GASOLINA 4 TEMPOS, POTÊNCIA 4 CV - JUROS. AF_08/2015</t>
  </si>
  <si>
    <t xml:space="preserve"> 91529 </t>
  </si>
  <si>
    <t>COMPACTADOR DE SOLOS DE PERCUSSÃO (SOQUETE) COM MOTOR A GASOLINA 4 TEMPOS, POTÊNCIA 4 CV - DEPRECIAÇÃO. AF_08/2015</t>
  </si>
  <si>
    <t xml:space="preserve"> 91531 </t>
  </si>
  <si>
    <t>COMPACTADOR DE SOLOS DE PERCUSSÃO (SOQUETE) COM MOTOR A GASOLINA 4 TEMPOS, POTÊNCIA 4 CV - MANUTENÇÃO. AF_08/2015</t>
  </si>
  <si>
    <t xml:space="preserve"> 91532 </t>
  </si>
  <si>
    <t>COMPACTADOR DE SOLOS DE PERCUSSÃO (SOQUETE) COM MOTOR A GASOLINA 4 TEMPOS, POTÊNCIA 4 CV - MATERIAIS NA OPERAÇÃO. AF_08/2015</t>
  </si>
  <si>
    <t xml:space="preserve"> 88297 </t>
  </si>
  <si>
    <t>OPERADOR DE MÁQUINAS E EQUIPAMENTOS COM ENCARGOS COMPLEMENTARES</t>
  </si>
  <si>
    <t xml:space="preserve"> 00013458 </t>
  </si>
  <si>
    <t>COMPACTADOR DE SOLOS DE PERCURSAO (SOQUETE) COM MOTOR A GASOLINA 4 TEMPOS DE 4 HP (4 CV)</t>
  </si>
  <si>
    <t xml:space="preserve"> 00004222 </t>
  </si>
  <si>
    <t>GASOLINA COMUM</t>
  </si>
  <si>
    <t xml:space="preserve"> 102970 </t>
  </si>
  <si>
    <t>COMPRESSOR DE AR, VAZAO DE 10 PCM, RESERVATORIO 100 L, PRESSAO DE TRABALHO ENTRE 6,9 E 9,7 BAR POTENCIA 2 HP, TENSAO 110/220 V - CHI DIURNO. AF_05/2023</t>
  </si>
  <si>
    <t xml:space="preserve"> 102966 </t>
  </si>
  <si>
    <t>COMPRESSOR DE AR, VAZAO DE 10 PCM, RESERVATORIO 100 L, PRESSAO DE TRABALHO ENTRE 6,9 E 9,7 BAR, POTENCIA 2 HP, TENSAO 110/220 V - DEPRECIAÇÃO. AF_05/2023</t>
  </si>
  <si>
    <t xml:space="preserve"> 102967 </t>
  </si>
  <si>
    <t>COMPRESSOR DE AR, VAZAO DE 10 PCM, RESERVATORIO 100 L, PRESSAO DE TRABALHO ENTRE 6,9 E 9,7 BAR, POTENCIA 2 HP, TENSAO 110/220 V - JUROS. AF_05/2023</t>
  </si>
  <si>
    <t xml:space="preserve"> 102971 </t>
  </si>
  <si>
    <t>COMPRESSOR DE AR, VAZAO DE 10 PCM, RESERVATORIO 100 L, PRESSAO DE TRABALHO ENTRE 6,9 E 9,7 BAR, POTENCIA 2 HP, TENSAO 110/220 V - CHP DIURNO. AF_05/2023</t>
  </si>
  <si>
    <t xml:space="preserve"> 102969 </t>
  </si>
  <si>
    <t>COMPRESSOR DE AR, VAZAO DE 10 PCM, RESERVATORIO 100 L, PRESSAO DE TRABALHO ENTRE 6,9 E 9,7 BAR, POTENCIA 2 HP, TENSAO 110/220 V - MATERIAIS NA OPERAÇÃO. AF_05/2023</t>
  </si>
  <si>
    <t xml:space="preserve"> 102968 </t>
  </si>
  <si>
    <t>COMPRESSOR DE AR, VAZAO DE 10 PCM, RESERVATORIO 100 L, PRESSAO DE TRABALHO ENTRE 6,9 E 9,7 BAR, POTENCIA 2 HP, TENSAO 110/220 V - MANUTENÇÃO. AF_05/2023</t>
  </si>
  <si>
    <t xml:space="preserve"> 00045300 </t>
  </si>
  <si>
    <t>COMPRESSOR DE AR PROFISSIONAL 10 PCM, *110* L, 140 PSI, 110/220 VOLTS, MONOFASICO</t>
  </si>
  <si>
    <t xml:space="preserve"> 00004734 </t>
  </si>
  <si>
    <t>SEIXO ROLADO PARA APLICACAO EM CONCRETO (POSTO PEDREIRA/FORNECEDOR, SEM FRETE)</t>
  </si>
  <si>
    <t xml:space="preserve"> 00004721 </t>
  </si>
  <si>
    <t>PEDRA BRITADA N. 1 (9,5 A 19 MM) POSTO PEDREIRA/FORNECEDOR, SEM FRETE</t>
  </si>
  <si>
    <t xml:space="preserve"> 00000034 </t>
  </si>
  <si>
    <t>ACO CA-50, 10,0 MM, VERGALHAO</t>
  </si>
  <si>
    <t xml:space="preserve"> 00000033 </t>
  </si>
  <si>
    <t>ACO CA-50, 8,0 MM, VERGALHAO</t>
  </si>
  <si>
    <t xml:space="preserve"> 00043059 </t>
  </si>
  <si>
    <t>ACO CA-60, 4,2 MM, OU 5,0 MM, OU 6,0 MM, OU 7,0 MM, VERGALHAO</t>
  </si>
  <si>
    <t xml:space="preserve"> 95338 </t>
  </si>
  <si>
    <t>CURSO DE CAPACITAÇÃO PARA IMPERMEABILIZADOR (ENCARGOS COMPLEMENTARES) - HORISTA</t>
  </si>
  <si>
    <t xml:space="preserve"> 00012873 </t>
  </si>
  <si>
    <t>IMPERMEABILIZADOR (HORISTA)</t>
  </si>
  <si>
    <t xml:space="preserve"> 95346 </t>
  </si>
  <si>
    <t>CURSO DE CAPACITAÇÃO PARA MOTORISTA DE BASCULANTE (ENCARGOS COMPLEMENTARES) - HORISTA</t>
  </si>
  <si>
    <t xml:space="preserve"> 00020020 </t>
  </si>
  <si>
    <t>MOTORISTA DE CAMINHAO-BASCULANTE (HORISTA)</t>
  </si>
  <si>
    <t xml:space="preserve"> 95347 </t>
  </si>
  <si>
    <t>CURSO DE CAPACITAÇÃO PARA MOTORISTA DE CAMINHÃO (ENCARGOS COMPLEMENTARES) - HORISTA</t>
  </si>
  <si>
    <t xml:space="preserve"> 00004093 </t>
  </si>
  <si>
    <t>MOTORISTA DE CAMINHAO (HORISTA)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</si>
  <si>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</si>
  <si>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</si>
  <si>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</si>
  <si>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 (HORISTA)</t>
  </si>
  <si>
    <t xml:space="preserve"> 95357 </t>
  </si>
  <si>
    <t>CURSO DE CAPACITAÇÃO PARA OPERADOR DE ESCAVADEIRA (ENCARGOS COMPLEMENTARES) - HORISTA</t>
  </si>
  <si>
    <t xml:space="preserve"> 00004234 </t>
  </si>
  <si>
    <t>OPERADOR DE ESCAVADEIRA (HORISTA)</t>
  </si>
  <si>
    <t xml:space="preserve"> 95360 </t>
  </si>
  <si>
    <t>CURSO DE CAPACITAÇÃO PARA OPERADOR DE MÁQUINAS E EQUIPAMENTOS (ENCARGOS COMPLEMENTARES) - HORISTA</t>
  </si>
  <si>
    <t xml:space="preserve"> 00004230 </t>
  </si>
  <si>
    <t>OPERADOR DE MAQUINAS E TRATORES DIVERSOS - TERRAPLANAGEM (HORISTA)</t>
  </si>
  <si>
    <t xml:space="preserve"> 95371 </t>
  </si>
  <si>
    <t>CURSO DE CAPACITAÇÃO PARA PEDREIRO (ENCARGOS COMPLEMENTARES) - HORISTA</t>
  </si>
  <si>
    <t xml:space="preserve"> 00004750 </t>
  </si>
  <si>
    <t>PEDREIRO (HORISTA)</t>
  </si>
  <si>
    <t xml:space="preserve"> 95372 </t>
  </si>
  <si>
    <t>CURSO DE CAPACITAÇÃO PARA PINTOR (ENCARGOS COMPLEMENTARES) - HORISTA</t>
  </si>
  <si>
    <t xml:space="preserve"> 00004783 </t>
  </si>
  <si>
    <t>PINTOR (HORISTA)</t>
  </si>
  <si>
    <t xml:space="preserve"> 95377 </t>
  </si>
  <si>
    <t>CURSO DE CAPACITAÇÃO PARA SERRALHEIRO (ENCARGOS COMPLEMENTARES) - HORISTA</t>
  </si>
  <si>
    <t xml:space="preserve"> 00006110 </t>
  </si>
  <si>
    <t>SERRALHEIRO (HORISTA)</t>
  </si>
  <si>
    <t xml:space="preserve"> 95378 </t>
  </si>
  <si>
    <t>CURSO DE CAPACITAÇÃO PARA SERVENTE (ENCARGOS COMPLEMENTARES) - HORISTA</t>
  </si>
  <si>
    <t xml:space="preserve"> 00006111 </t>
  </si>
  <si>
    <t>SERVENTE DE OBRAS (HORISTA)</t>
  </si>
  <si>
    <t xml:space="preserve"> 5627 </t>
  </si>
  <si>
    <t>ESCAVADEIRA HIDRÁULICA SOBRE ESTEIRAS, CAÇAMBA 0,80 M3, PESO OPERACIONAL 17 T, POTENCIA BRUTA 111 HP - DEPRECIAÇÃO. AF_06/2014</t>
  </si>
  <si>
    <t xml:space="preserve"> 5628 </t>
  </si>
  <si>
    <t>ESCAVADEIRA HIDRÁULICA SOBRE ESTEIRAS, CAÇAMBA 0,80 M3, PESO OPERACIONAL 17 T, POTENCIA BRUTA 111 HP - JUROS. AF_06/2014</t>
  </si>
  <si>
    <t xml:space="preserve"> 88294 </t>
  </si>
  <si>
    <t>OPERADOR DE ESCAVADEIRA COM ENCARGOS COMPLEMENTARES</t>
  </si>
  <si>
    <t xml:space="preserve"> 5629 </t>
  </si>
  <si>
    <t>ESCAVADEIRA HIDRÁULICA SOBRE ESTEIRAS, CAÇAMBA 0,80 M3, PESO OPERACIONAL 17 T, POTENCIA BRUTA 111 HP - MANUTENÇÃO. AF_06/2014</t>
  </si>
  <si>
    <t xml:space="preserve"> 5630 </t>
  </si>
  <si>
    <t>ESCAVADEIRA HIDRÁULICA SOBRE ESTEIRAS, CAÇAMBA 0,80 M3, PESO OPERACIONAL 17 T, POTENCIA BRUTA 111 HP - MATERIAIS NA OPERAÇÃO. AF_06/2014</t>
  </si>
  <si>
    <t xml:space="preserve"> 00010685 </t>
  </si>
  <si>
    <t>ESCAVADEIRA HIDRAULICA SOBRE ESTEIRAS, CACAMBA 0,80M3, PESO OPERACIONAL 17T, POTENCIA BRUTA 111HP</t>
  </si>
  <si>
    <t xml:space="preserve"> 00001345 </t>
  </si>
  <si>
    <t>CHAPA/PAINEL DE MADEIRA COMPENSADA PLASTIFICADA (MADEIRITE PLASTIFICADO) PARA FORMA DE CONCRETO, DE 2200 X 1100 MM, E = *17* MM</t>
  </si>
  <si>
    <t xml:space="preserve"> 96241 </t>
  </si>
  <si>
    <t>MINIESCAVADEIRA SOBRE ESTEIRAS, POTÊNCIA LÍQUIDA DE *30* HP, PESO OPERACIONAL DE *3.500* KG - DEPRECIAÇÃO. AF_04/2017</t>
  </si>
  <si>
    <t xml:space="preserve"> 96242 </t>
  </si>
  <si>
    <t>MINIESCAVADEIRA SOBRE ESTEIRAS, POTÊNCIA LÍQUIDA DE *30* HP, PESO OPERACIONAL DE *3.500* KG - JUROS. AF_04/2017</t>
  </si>
  <si>
    <t xml:space="preserve"> 96243 </t>
  </si>
  <si>
    <t>MINIESCAVADEIRA SOBRE ESTEIRAS, POTÊNCIA LÍQUIDA DE *30* HP, PESO OPERACIONAL DE *3.500* KG - MANUTENÇÃO. AF_04/2017</t>
  </si>
  <si>
    <t xml:space="preserve"> 96244 </t>
  </si>
  <si>
    <t>MINIESCAVADEIRA SOBRE ESTEIRAS, POTÊNCIA LÍQUIDA DE *30* HP, PESO OPERACIONAL DE *3.500* KG - MATERIAIS NA OPERAÇÃO. AF_04/2017</t>
  </si>
  <si>
    <t xml:space="preserve"> 00037520 </t>
  </si>
  <si>
    <t>MINIESCAVADEIRA SOBRE ESTEIRAS, POTENCIA LIQUIDA DE *30* HP, PESO OPERACIONAL DE *3.500* KG</t>
  </si>
  <si>
    <t xml:space="preserve"> 00043464 </t>
  </si>
  <si>
    <t>FERRAMENTAS - FAMILIA OPERADOR ESCAVADEIRA - HORISTA (ENCARGOS COMPLEMENTARES - COLETADO CAIXA)</t>
  </si>
  <si>
    <t xml:space="preserve"> 00043488 </t>
  </si>
  <si>
    <t>EPI - FAMILIA OPERADOR ESCAVADEIRA - HORISTA (ENCARGOS COMPLEMENTARES - COLETADO CAIXA)</t>
  </si>
  <si>
    <t xml:space="preserve"> 00043490 </t>
  </si>
  <si>
    <t>EPI - FAMILIA PINTOR - HORISTA (ENCARGOS COMPLEMENTARES - COLETADO CAIXA)</t>
  </si>
  <si>
    <t xml:space="preserve"> 00043466 </t>
  </si>
  <si>
    <t>FERRAMENTAS - FAMILIA PINTOR - HORISTA (ENCARGOS COMPLEMENTARES - COLETADO CAIXA)</t>
  </si>
  <si>
    <t xml:space="preserve"> 00005318 </t>
  </si>
  <si>
    <t>DILUENTE AGUARRAS</t>
  </si>
  <si>
    <t xml:space="preserve"> 00007311 </t>
  </si>
  <si>
    <t>TINTA ESMALTE SINTETICO PREMIUM ACETINADO</t>
  </si>
  <si>
    <t xml:space="preserve"> 00003767 </t>
  </si>
  <si>
    <t>LIXA EM FOLHA PARA PAREDE OU MADEIRA, NUMERO 120, COR VERMELHA</t>
  </si>
  <si>
    <t xml:space="preserve"> 00043653 </t>
  </si>
  <si>
    <t>FUNDO SINTETICO NIVELADOR BRANCO FOSCO PARA MADEIRA</t>
  </si>
  <si>
    <t xml:space="preserve"> 00007340 </t>
  </si>
  <si>
    <t>IMUNIZANTE PARA MADEIRA, INCOLOR</t>
  </si>
  <si>
    <t xml:space="preserve"> 00007288 </t>
  </si>
  <si>
    <t>TINTA ESMALTE SINTETICO PREMIUM FOSCO</t>
  </si>
  <si>
    <t xml:space="preserve"> 91689 </t>
  </si>
  <si>
    <t>SERRA CIRCULAR DE BANCADA COM MOTOR ELÉTRICO POTÊNCIA DE 5HP, COM COIFA PARA DISCO 10" - JUROS. AF_08/2015</t>
  </si>
  <si>
    <t xml:space="preserve"> 91688 </t>
  </si>
  <si>
    <t>SERRA CIRCULAR DE BANCADA COM MOTOR ELÉTRICO POTÊNCIA DE 5HP, COM COIFA PARA DISCO 10" - DEPRECIAÇÃO. AF_08/2015</t>
  </si>
  <si>
    <t xml:space="preserve"> 91690 </t>
  </si>
  <si>
    <t>SERRA CIRCULAR DE BANCADA COM MOTOR ELÉTRICO POTÊNCIA DE 5HP, COM COIFA PARA DISCO 10" - MANUTENÇÃO. AF_08/2015</t>
  </si>
  <si>
    <t xml:space="preserve"> 91691 </t>
  </si>
  <si>
    <t>SERRA CIRCULAR DE BANCADA COM MOTOR ELÉTRICO POTÊNCIA DE 5HP, COM COIFA PARA DISCO 10" - MATERIAIS NA OPERAÇÃO. AF_08/2015</t>
  </si>
  <si>
    <t xml:space="preserve"> 00014618 </t>
  </si>
  <si>
    <t>SERRA CIRCULAR DE BANCADA COM MOTOR ELETRICO, POTENCIA DE *1600* W, PARA DISCO DE DIAMETRO DE 10" (250 MM)</t>
  </si>
  <si>
    <t xml:space="preserve"> 00002711 </t>
  </si>
  <si>
    <t>CARRINHO DE MAO, EM ACO, COM CAPACIDADE DE *45 A 65* L / *100* KG, PNEU COM CAMARA</t>
  </si>
  <si>
    <t xml:space="preserve"> 90582 </t>
  </si>
  <si>
    <t>VIBRADOR DE IMERSÃO, DIÂMETRO DE PONTEIRA 45MM, MOTOR ELÉTRICO TRIFÁSICO POTÊNCIA DE 2 CV - DEPRECIAÇÃO. AF_06/2015</t>
  </si>
  <si>
    <t xml:space="preserve"> 90583 </t>
  </si>
  <si>
    <t>VIBRADOR DE IMERSÃO, DIÂMETRO DE PONTEIRA 45MM, MOTOR ELÉTRICO TRIFÁSICO POTÊNCIA DE 2 CV - JUROS. AF_06/2015</t>
  </si>
  <si>
    <t xml:space="preserve"> 90585 </t>
  </si>
  <si>
    <t>VIBRADOR DE IMERSÃO, DIÂMETRO DE PONTEIRA 45MM, MOTOR ELÉTRICO TRIFÁSICO POTÊNCIA DE 2 CV - MATERIAIS NA OPERAÇÃO. AF_06/2015</t>
  </si>
  <si>
    <t xml:space="preserve"> 90584 </t>
  </si>
  <si>
    <t>VIBRADOR DE IMERSÃO, DIÂMETRO DE PONTEIRA 45MM, MOTOR ELÉTRICO TRIFÁSICO POTÊNCIA DE 2 CV - MANUTENÇÃO. AF_06/2015</t>
  </si>
  <si>
    <t xml:space="preserve"> 00013896 </t>
  </si>
  <si>
    <t>VIBRADOR DE IMERSAO, DIAMETRO DA PONTEIRA DE *45* MM, COM MOTOR ELETRICO TRIFASICO DE 2 HP (2 CV)</t>
  </si>
  <si>
    <t>Cronograma Físico e Financeiro</t>
  </si>
  <si>
    <t>Total Por Etapa</t>
  </si>
  <si>
    <t>30 DIAS</t>
  </si>
  <si>
    <t>60 DIAS</t>
  </si>
  <si>
    <t>90 DIAS</t>
  </si>
  <si>
    <t>100,00%
2.249,17</t>
  </si>
  <si>
    <t/>
  </si>
  <si>
    <t>100,00%
58.169,06</t>
  </si>
  <si>
    <t>100,00%
77.057,14</t>
  </si>
  <si>
    <t>100,00%
20.139,65</t>
  </si>
  <si>
    <t>100,00%
86.527,19</t>
  </si>
  <si>
    <t>40,00%
34.610,88</t>
  </si>
  <si>
    <t>60,00%
51.916,31</t>
  </si>
  <si>
    <t>100,00%
120.843,03</t>
  </si>
  <si>
    <t>40,00%
48.337,21</t>
  </si>
  <si>
    <t>60,00%
72.505,82</t>
  </si>
  <si>
    <t>100,00%
13.910,04</t>
  </si>
  <si>
    <t>100,00%
17.248,46</t>
  </si>
  <si>
    <t>100,00%
107.103,36</t>
  </si>
  <si>
    <t>40,00%
42.841,34</t>
  </si>
  <si>
    <t>60,00%
64.262,02</t>
  </si>
  <si>
    <t>100,00%
4.706,47</t>
  </si>
  <si>
    <t>100,00%
1.542,67</t>
  </si>
  <si>
    <t>9,28%
143,16</t>
  </si>
  <si>
    <t>49,18%
758,69</t>
  </si>
  <si>
    <t>41,54%
640,83</t>
  </si>
  <si>
    <t>Porcentagem</t>
  </si>
  <si>
    <t>28,43%</t>
  </si>
  <si>
    <t>34,71%</t>
  </si>
  <si>
    <t>36,86%</t>
  </si>
  <si>
    <t>Custo</t>
  </si>
  <si>
    <t>144.869,03</t>
  </si>
  <si>
    <t>176.843,86</t>
  </si>
  <si>
    <t>187.783,33</t>
  </si>
  <si>
    <t>Porcentagem Acumulado</t>
  </si>
  <si>
    <t>63,14%</t>
  </si>
  <si>
    <t>100,0%</t>
  </si>
  <si>
    <t>Custo Acumulado</t>
  </si>
  <si>
    <t>321.712,89</t>
  </si>
  <si>
    <t>509.496,24</t>
  </si>
  <si>
    <t>BDI - BDI 2º QUARTIL " NÃO DESONERADO"</t>
  </si>
  <si>
    <t>GRUPO A</t>
  </si>
  <si>
    <t>TAXA ADMINISTRATIVA DA ADMINISTRAÇÃO CENTRAL</t>
  </si>
  <si>
    <t>Administração Central</t>
  </si>
  <si>
    <t>4,00%</t>
  </si>
  <si>
    <t>Total do Grupo</t>
  </si>
  <si>
    <t>GRUPO B</t>
  </si>
  <si>
    <t>TAXA REPRESENTATIVA DOS RISCOS</t>
  </si>
  <si>
    <t>Riscos</t>
  </si>
  <si>
    <t>1,27%</t>
  </si>
  <si>
    <t>GRUPO C</t>
  </si>
  <si>
    <t>TAXA REPRESENTATIVA SEGURO GARANTIA</t>
  </si>
  <si>
    <t>SEGURO+GARANTIA</t>
  </si>
  <si>
    <t>0,80%</t>
  </si>
  <si>
    <t>GRUPO D</t>
  </si>
  <si>
    <t>TAXA REPRESENTATIVA DAS DESPESAS FINANCEIRAS</t>
  </si>
  <si>
    <t>Despesas Financeiras</t>
  </si>
  <si>
    <t>1,23%</t>
  </si>
  <si>
    <t>GRUPO E</t>
  </si>
  <si>
    <t>TAXA REPRESENTATIVA DO LUCRO</t>
  </si>
  <si>
    <t>Lucro</t>
  </si>
  <si>
    <t>7,40%</t>
  </si>
  <si>
    <t>GRUPO F</t>
  </si>
  <si>
    <t>TAXA REPRESENTATIVA DA INCIDÊNCIA DOS IMPOSTOS ( SOBRE O FATURAMENTO DA EMPRESA )</t>
  </si>
  <si>
    <t>ISS (IMPOSTO SOBRE SERVIÇOS) - MUNICIPAL</t>
  </si>
  <si>
    <t>COFINS - FEDERAL</t>
  </si>
  <si>
    <t>3,00%</t>
  </si>
  <si>
    <t>PIS (PROGRAMA DE INTREGRAÇÃO SOCIAL) - FEDERAL</t>
  </si>
  <si>
    <t>0,65%</t>
  </si>
  <si>
    <t>CRB -CONTRIBUIÇÂO INSS (DESONERAÇÂO)</t>
  </si>
  <si>
    <t>0,00%</t>
  </si>
  <si>
    <t>7,65%</t>
  </si>
  <si>
    <t>FÓRMULA PARA O CÁLCULO DO BDI</t>
  </si>
  <si>
    <t>(((1+A+B+C)*(1+D)*(1+E)/(1-F))-1)</t>
  </si>
  <si>
    <t>Bonificação sobre despesas indiretas (B.D.I)=</t>
  </si>
  <si>
    <t>Orçamento Sintético com Fórmulas</t>
  </si>
  <si>
    <t>Valor Final do Orçamento</t>
  </si>
  <si>
    <t>BDI</t>
  </si>
  <si>
    <t>Valor Unit com BDI</t>
  </si>
  <si>
    <t xml:space="preserve">  </t>
  </si>
  <si>
    <t xml:space="preserve"> 2.1 </t>
  </si>
  <si>
    <t>LOCAÇÃO DE OBRA</t>
  </si>
  <si>
    <t xml:space="preserve"> 2.2 </t>
  </si>
  <si>
    <t>MOVIMENTO DE TERRA PARA FUNDAÇÃO</t>
  </si>
  <si>
    <t xml:space="preserve"> 2.2.4 </t>
  </si>
  <si>
    <t xml:space="preserve"> 2.3 </t>
  </si>
  <si>
    <t>FUNDAÇÃO</t>
  </si>
  <si>
    <t xml:space="preserve"> 2.3.1 </t>
  </si>
  <si>
    <t>SAPATAS E PILAR DE ARRANQUE</t>
  </si>
  <si>
    <t xml:space="preserve"> 2.3.2 </t>
  </si>
  <si>
    <t>VIGAS BALDRAMES</t>
  </si>
  <si>
    <t xml:space="preserve"> 2.3.2.1 </t>
  </si>
  <si>
    <t xml:space="preserve"> 2.3.2.5 </t>
  </si>
  <si>
    <t xml:space="preserve"> 2.3.2.6 </t>
  </si>
  <si>
    <t xml:space="preserve"> 2.4 </t>
  </si>
  <si>
    <t>SUPRESTRUTURA</t>
  </si>
  <si>
    <t xml:space="preserve"> 2.4.1 </t>
  </si>
  <si>
    <t>PILARES</t>
  </si>
  <si>
    <t xml:space="preserve"> 2.4.2 </t>
  </si>
  <si>
    <t>VIGAS</t>
  </si>
  <si>
    <t xml:space="preserve"> 2.4.2.2 </t>
  </si>
  <si>
    <t xml:space="preserve"> 2.5 </t>
  </si>
  <si>
    <t>ALVENARIA</t>
  </si>
  <si>
    <t xml:space="preserve"> 2.6 </t>
  </si>
  <si>
    <t>REVESTIMENTO</t>
  </si>
  <si>
    <t>CHAPISCO APLICADO EM ALVENARIA (SEM PRESENÇA DE VÃOS) E ESTRUTURAS DE CONCRETO DE FACHADA, COM COLHER DE PEDREIRO.  ARGAMASSA TRAÇO 1:3 COM PREPARO EM BETONEIRA 400L. AF_10/2022</t>
  </si>
  <si>
    <t xml:space="preserve"> 2.7 </t>
  </si>
  <si>
    <t>ACABAMENTO</t>
  </si>
  <si>
    <t xml:space="preserve"> 3.1 </t>
  </si>
  <si>
    <t xml:space="preserve"> 3.1.1 </t>
  </si>
  <si>
    <t xml:space="preserve"> 3.2 </t>
  </si>
  <si>
    <t xml:space="preserve"> 3.2.1 </t>
  </si>
  <si>
    <t xml:space="preserve"> 3.2.2 </t>
  </si>
  <si>
    <t xml:space="preserve"> 3.2.3 </t>
  </si>
  <si>
    <t xml:space="preserve"> 3.2.4 </t>
  </si>
  <si>
    <t xml:space="preserve"> 3.3 </t>
  </si>
  <si>
    <t xml:space="preserve"> 3.3.1 </t>
  </si>
  <si>
    <t xml:space="preserve"> 3.3.1.1 </t>
  </si>
  <si>
    <t xml:space="preserve"> 3.3.1.2 </t>
  </si>
  <si>
    <t xml:space="preserve"> 3.3.1.3 </t>
  </si>
  <si>
    <t xml:space="preserve"> 3.3.1.4 </t>
  </si>
  <si>
    <t xml:space="preserve"> 3.3.1.5 </t>
  </si>
  <si>
    <t xml:space="preserve"> 3.3.1.6 </t>
  </si>
  <si>
    <t xml:space="preserve"> 3.3.2 </t>
  </si>
  <si>
    <t xml:space="preserve"> 3.3.2.1 </t>
  </si>
  <si>
    <t xml:space="preserve"> 3.3.2.2 </t>
  </si>
  <si>
    <t xml:space="preserve"> 3.3.2.3 </t>
  </si>
  <si>
    <t xml:space="preserve"> 3.3.2.4 </t>
  </si>
  <si>
    <t xml:space="preserve"> 3.3.2.5 </t>
  </si>
  <si>
    <t xml:space="preserve"> 3.3.2.6 </t>
  </si>
  <si>
    <t xml:space="preserve"> 3.4 </t>
  </si>
  <si>
    <t xml:space="preserve"> 3.4.1 </t>
  </si>
  <si>
    <t xml:space="preserve"> 3.4.1.1 </t>
  </si>
  <si>
    <t xml:space="preserve"> 3.4.1.2 </t>
  </si>
  <si>
    <t xml:space="preserve"> 3.4.1.3 </t>
  </si>
  <si>
    <t xml:space="preserve"> 3.4.1.4 </t>
  </si>
  <si>
    <t xml:space="preserve"> 3.4.2 </t>
  </si>
  <si>
    <t xml:space="preserve"> 3.4.2.1 </t>
  </si>
  <si>
    <t xml:space="preserve"> 3.4.2.2 </t>
  </si>
  <si>
    <t xml:space="preserve"> 3.4.2.3 </t>
  </si>
  <si>
    <t xml:space="preserve"> 3.5 </t>
  </si>
  <si>
    <t xml:space="preserve"> 3.5.1 </t>
  </si>
  <si>
    <t xml:space="preserve"> 3.5.2 </t>
  </si>
  <si>
    <t xml:space="preserve"> 3.6 </t>
  </si>
  <si>
    <t>ESQUADRIAS</t>
  </si>
  <si>
    <t xml:space="preserve"> 3.7 </t>
  </si>
  <si>
    <t xml:space="preserve"> 3.7.1 </t>
  </si>
  <si>
    <t>CHAPISCO APLICADO EM ALVENARIA (COM PRESENÇA DE VÃOS) E ESTRUTURAS DE CONCRETO DE FACHADA, COM COLHER DE PEDREIRO.  ARGAMASSA TRAÇO 1:3 COM PREPARO EM BETONEIRA 400L. AF_10/2022</t>
  </si>
  <si>
    <t xml:space="preserve"> 3.7.3 </t>
  </si>
  <si>
    <t xml:space="preserve"> 3.7.5 </t>
  </si>
  <si>
    <t xml:space="preserve"> 3.7.6 </t>
  </si>
  <si>
    <t xml:space="preserve"> 3.8 </t>
  </si>
  <si>
    <t xml:space="preserve"> 3.8.1 </t>
  </si>
  <si>
    <t xml:space="preserve"> 4.1 </t>
  </si>
  <si>
    <t xml:space="preserve"> 4.1.1 </t>
  </si>
  <si>
    <t xml:space="preserve"> 4.2 </t>
  </si>
  <si>
    <t xml:space="preserve"> 4.2.1 </t>
  </si>
  <si>
    <t xml:space="preserve"> 4.2.2 </t>
  </si>
  <si>
    <t xml:space="preserve"> 4.2.3 </t>
  </si>
  <si>
    <t xml:space="preserve"> 4.2.4 </t>
  </si>
  <si>
    <t xml:space="preserve"> 4.3 </t>
  </si>
  <si>
    <t xml:space="preserve"> 4.3.1 </t>
  </si>
  <si>
    <t xml:space="preserve"> 4.3.1.1 </t>
  </si>
  <si>
    <t xml:space="preserve"> 4.3.1.2 </t>
  </si>
  <si>
    <t xml:space="preserve"> 4.3.1.3 </t>
  </si>
  <si>
    <t xml:space="preserve"> 4.3.1.4 </t>
  </si>
  <si>
    <t xml:space="preserve"> 4.3.1.5 </t>
  </si>
  <si>
    <t xml:space="preserve"> 4.3.1.6 </t>
  </si>
  <si>
    <t xml:space="preserve"> 4.3.2 </t>
  </si>
  <si>
    <t xml:space="preserve"> 4.3.2.1 </t>
  </si>
  <si>
    <t xml:space="preserve"> 4.3.2.2 </t>
  </si>
  <si>
    <t xml:space="preserve"> 4.3.2.3 </t>
  </si>
  <si>
    <t xml:space="preserve"> 4.3.2.4 </t>
  </si>
  <si>
    <t xml:space="preserve"> 4.3.2.5 </t>
  </si>
  <si>
    <t xml:space="preserve"> 4.3.2.6 </t>
  </si>
  <si>
    <t xml:space="preserve"> 4.4 </t>
  </si>
  <si>
    <t xml:space="preserve"> 4.4.1 </t>
  </si>
  <si>
    <t xml:space="preserve"> 4.4.1.1 </t>
  </si>
  <si>
    <t xml:space="preserve"> 4.4.1.2 </t>
  </si>
  <si>
    <t xml:space="preserve"> 4.4.1.3 </t>
  </si>
  <si>
    <t xml:space="preserve"> 4.4.1.4 </t>
  </si>
  <si>
    <t xml:space="preserve"> 4.5 </t>
  </si>
  <si>
    <t>PORTÃO DE ABRIR 2 FOLHAS EM GRADIL DE FERRO COM PINTURA EM DUAS FACES - FORNECIMENTO E INSTALAÇÃO</t>
  </si>
  <si>
    <t xml:space="preserve"> 4.6 </t>
  </si>
  <si>
    <t xml:space="preserve"> 4.6.1 </t>
  </si>
  <si>
    <t xml:space="preserve"> 4.6.2 </t>
  </si>
  <si>
    <t xml:space="preserve"> 4.6.3 </t>
  </si>
  <si>
    <t xml:space="preserve"> 4.6.4 </t>
  </si>
  <si>
    <t xml:space="preserve"> 4.6.5 </t>
  </si>
  <si>
    <t xml:space="preserve"> 4.7 </t>
  </si>
  <si>
    <t xml:space="preserve"> 4.7.1 </t>
  </si>
  <si>
    <t xml:space="preserve"> 5.1 </t>
  </si>
  <si>
    <t xml:space="preserve"> 5.1.1 </t>
  </si>
  <si>
    <t xml:space="preserve"> 5.2 </t>
  </si>
  <si>
    <t xml:space="preserve"> 5.2.1 </t>
  </si>
  <si>
    <t xml:space="preserve"> 5.2.2 </t>
  </si>
  <si>
    <t xml:space="preserve"> 5.2.3 </t>
  </si>
  <si>
    <t xml:space="preserve"> 5.2.4 </t>
  </si>
  <si>
    <t xml:space="preserve"> 5.3 </t>
  </si>
  <si>
    <t xml:space="preserve"> 5.3.1 </t>
  </si>
  <si>
    <t xml:space="preserve"> 5.3.1.1 </t>
  </si>
  <si>
    <t xml:space="preserve"> 5.3.1.2 </t>
  </si>
  <si>
    <t xml:space="preserve"> 5.3.1.3 </t>
  </si>
  <si>
    <t xml:space="preserve"> 5.3.1.4 </t>
  </si>
  <si>
    <t xml:space="preserve"> 5.3.1.5 </t>
  </si>
  <si>
    <t xml:space="preserve"> 5.3.1.6 </t>
  </si>
  <si>
    <t xml:space="preserve"> 5.3.2 </t>
  </si>
  <si>
    <t xml:space="preserve"> 5.3.2.1 </t>
  </si>
  <si>
    <t xml:space="preserve"> 5.3.2.2 </t>
  </si>
  <si>
    <t xml:space="preserve"> 5.3.2.3 </t>
  </si>
  <si>
    <t xml:space="preserve"> 5.3.2.4 </t>
  </si>
  <si>
    <t xml:space="preserve"> 5.3.2.5 </t>
  </si>
  <si>
    <t xml:space="preserve"> 5.3.2.6 </t>
  </si>
  <si>
    <t xml:space="preserve"> 5.4 </t>
  </si>
  <si>
    <t xml:space="preserve"> 5.4.1 </t>
  </si>
  <si>
    <t xml:space="preserve"> 5.4.1.1 </t>
  </si>
  <si>
    <t xml:space="preserve"> 5.4.1.2 </t>
  </si>
  <si>
    <t xml:space="preserve"> 5.4.1.3 </t>
  </si>
  <si>
    <t xml:space="preserve"> 5.4.1.4 </t>
  </si>
  <si>
    <t xml:space="preserve"> 5.4.2 </t>
  </si>
  <si>
    <t xml:space="preserve"> 5.4.2.1 </t>
  </si>
  <si>
    <t xml:space="preserve"> 5.4.2.2 </t>
  </si>
  <si>
    <t xml:space="preserve"> 5.4.2.3 </t>
  </si>
  <si>
    <t xml:space="preserve"> 5.5 </t>
  </si>
  <si>
    <t xml:space="preserve"> 5.5.1 </t>
  </si>
  <si>
    <t xml:space="preserve"> 5.5.2 </t>
  </si>
  <si>
    <t xml:space="preserve"> 5.6 </t>
  </si>
  <si>
    <t xml:space="preserve"> 5.6.1 </t>
  </si>
  <si>
    <t xml:space="preserve"> 5.6.2 </t>
  </si>
  <si>
    <t xml:space="preserve"> 5.6.3 </t>
  </si>
  <si>
    <t xml:space="preserve"> 5.6.4 </t>
  </si>
  <si>
    <t xml:space="preserve"> 5.7 </t>
  </si>
  <si>
    <t xml:space="preserve"> 5.7.1 </t>
  </si>
  <si>
    <t xml:space="preserve"> 6.1 </t>
  </si>
  <si>
    <t xml:space="preserve"> 6.1.1 </t>
  </si>
  <si>
    <t xml:space="preserve"> 6.2 </t>
  </si>
  <si>
    <t xml:space="preserve"> 6.2.1 </t>
  </si>
  <si>
    <t xml:space="preserve"> 6.2.2 </t>
  </si>
  <si>
    <t xml:space="preserve"> 6.2.3 </t>
  </si>
  <si>
    <t xml:space="preserve"> 6.2.4 </t>
  </si>
  <si>
    <t xml:space="preserve"> 6.3 </t>
  </si>
  <si>
    <t xml:space="preserve"> 6.3.1 </t>
  </si>
  <si>
    <t xml:space="preserve"> 6.3.1.1 </t>
  </si>
  <si>
    <t xml:space="preserve"> 6.3.1.2 </t>
  </si>
  <si>
    <t xml:space="preserve"> 6.3.1.3 </t>
  </si>
  <si>
    <t xml:space="preserve"> 6.3.1.4 </t>
  </si>
  <si>
    <t xml:space="preserve"> 6.3.1.5 </t>
  </si>
  <si>
    <t xml:space="preserve"> 6.3.1.6 </t>
  </si>
  <si>
    <t xml:space="preserve"> 6.3.2 </t>
  </si>
  <si>
    <t xml:space="preserve"> 6.3.2.1 </t>
  </si>
  <si>
    <t xml:space="preserve"> 6.3.2.2 </t>
  </si>
  <si>
    <t xml:space="preserve"> 6.3.2.3 </t>
  </si>
  <si>
    <t xml:space="preserve"> 6.3.2.4 </t>
  </si>
  <si>
    <t xml:space="preserve"> 6.3.2.5 </t>
  </si>
  <si>
    <t xml:space="preserve"> 6.3.2.6 </t>
  </si>
  <si>
    <t xml:space="preserve"> 6.4 </t>
  </si>
  <si>
    <t xml:space="preserve"> 6.4.1 </t>
  </si>
  <si>
    <t xml:space="preserve"> 6.4.1.1 </t>
  </si>
  <si>
    <t xml:space="preserve"> 6.4.1.2 </t>
  </si>
  <si>
    <t xml:space="preserve"> 6.4.1.3 </t>
  </si>
  <si>
    <t xml:space="preserve"> 6.4.1.4 </t>
  </si>
  <si>
    <t xml:space="preserve"> 6.4.2 </t>
  </si>
  <si>
    <t xml:space="preserve"> 6.4.2.1 </t>
  </si>
  <si>
    <t xml:space="preserve"> 6.4.2.2 </t>
  </si>
  <si>
    <t xml:space="preserve"> 6.4.2.3 </t>
  </si>
  <si>
    <t xml:space="preserve"> 6.5 </t>
  </si>
  <si>
    <t xml:space="preserve"> 6.5.1 </t>
  </si>
  <si>
    <t xml:space="preserve"> 6.5.2 </t>
  </si>
  <si>
    <t xml:space="preserve"> 6.6 </t>
  </si>
  <si>
    <t xml:space="preserve"> 6.7 </t>
  </si>
  <si>
    <t xml:space="preserve"> 6.7.1 </t>
  </si>
  <si>
    <t xml:space="preserve"> 6.7.2 </t>
  </si>
  <si>
    <t xml:space="preserve"> 6.7.3 </t>
  </si>
  <si>
    <t xml:space="preserve"> 6.7.4 </t>
  </si>
  <si>
    <t xml:space="preserve"> 6.7.5 </t>
  </si>
  <si>
    <t xml:space="preserve"> 6.7.6 </t>
  </si>
  <si>
    <t xml:space="preserve"> 6.7.7 </t>
  </si>
  <si>
    <t xml:space="preserve"> 6.8 </t>
  </si>
  <si>
    <t xml:space="preserve"> 6.8.1 </t>
  </si>
  <si>
    <t xml:space="preserve"> 7.1 </t>
  </si>
  <si>
    <t xml:space="preserve"> 7.1.1 </t>
  </si>
  <si>
    <t xml:space="preserve"> 7.2 </t>
  </si>
  <si>
    <t xml:space="preserve"> 7.2.1 </t>
  </si>
  <si>
    <t xml:space="preserve"> 7.2.2 </t>
  </si>
  <si>
    <t xml:space="preserve"> 7.2.3 </t>
  </si>
  <si>
    <t xml:space="preserve"> 7.2.4 </t>
  </si>
  <si>
    <t xml:space="preserve"> 7.3 </t>
  </si>
  <si>
    <t xml:space="preserve"> 7.3.1 </t>
  </si>
  <si>
    <t xml:space="preserve"> 7.3.1.1 </t>
  </si>
  <si>
    <t xml:space="preserve"> 7.3.1.2 </t>
  </si>
  <si>
    <t xml:space="preserve"> 7.3.1.3 </t>
  </si>
  <si>
    <t xml:space="preserve"> 7.3.1.4 </t>
  </si>
  <si>
    <t xml:space="preserve"> 7.3.1.5 </t>
  </si>
  <si>
    <t xml:space="preserve"> 7.3.1.6 </t>
  </si>
  <si>
    <t xml:space="preserve"> 7.3.2 </t>
  </si>
  <si>
    <t xml:space="preserve"> 7.3.2.1 </t>
  </si>
  <si>
    <t xml:space="preserve"> 7.3.2.2 </t>
  </si>
  <si>
    <t xml:space="preserve"> 7.3.2.3 </t>
  </si>
  <si>
    <t xml:space="preserve"> 7.3.2.4 </t>
  </si>
  <si>
    <t xml:space="preserve"> 7.3.2.5 </t>
  </si>
  <si>
    <t xml:space="preserve"> 7.3.2.6 </t>
  </si>
  <si>
    <t xml:space="preserve"> 7.4 </t>
  </si>
  <si>
    <t xml:space="preserve"> 7.4.1 </t>
  </si>
  <si>
    <t xml:space="preserve"> 7.4.1.1 </t>
  </si>
  <si>
    <t xml:space="preserve"> 7.4.1.2 </t>
  </si>
  <si>
    <t xml:space="preserve"> 7.4.1.3 </t>
  </si>
  <si>
    <t xml:space="preserve"> 7.4.1.4 </t>
  </si>
  <si>
    <t xml:space="preserve"> 7.4.2 </t>
  </si>
  <si>
    <t xml:space="preserve"> 7.4.2.1 </t>
  </si>
  <si>
    <t xml:space="preserve"> 7.4.2.2 </t>
  </si>
  <si>
    <t xml:space="preserve"> 7.4.2.3 </t>
  </si>
  <si>
    <t xml:space="preserve"> 7.5 </t>
  </si>
  <si>
    <t xml:space="preserve"> 7.5.1 </t>
  </si>
  <si>
    <t xml:space="preserve"> 7.5.2 </t>
  </si>
  <si>
    <t xml:space="preserve"> 7.6 </t>
  </si>
  <si>
    <t xml:space="preserve"> 7.6.1 </t>
  </si>
  <si>
    <t xml:space="preserve"> 7.6.2 </t>
  </si>
  <si>
    <t xml:space="preserve"> 7.6.3 </t>
  </si>
  <si>
    <t xml:space="preserve"> 7.6.4 </t>
  </si>
  <si>
    <t xml:space="preserve"> 7.7 </t>
  </si>
  <si>
    <t xml:space="preserve"> 7.7.1 </t>
  </si>
  <si>
    <t xml:space="preserve"> 8.1 </t>
  </si>
  <si>
    <t xml:space="preserve"> 8.1.1 </t>
  </si>
  <si>
    <t xml:space="preserve"> 8.2 </t>
  </si>
  <si>
    <t xml:space="preserve"> 8.2.1 </t>
  </si>
  <si>
    <t xml:space="preserve"> 8.2.2 </t>
  </si>
  <si>
    <t xml:space="preserve"> 8.2.3 </t>
  </si>
  <si>
    <t xml:space="preserve"> 8.2.4 </t>
  </si>
  <si>
    <t xml:space="preserve"> 8.3 </t>
  </si>
  <si>
    <t xml:space="preserve"> 8.3.1 </t>
  </si>
  <si>
    <t xml:space="preserve"> 8.3.1.1 </t>
  </si>
  <si>
    <t xml:space="preserve"> 8.3.1.2 </t>
  </si>
  <si>
    <t xml:space="preserve"> 8.3.1.3 </t>
  </si>
  <si>
    <t xml:space="preserve"> 8.3.1.4 </t>
  </si>
  <si>
    <t xml:space="preserve"> 8.3.1.5 </t>
  </si>
  <si>
    <t xml:space="preserve"> 8.3.1.6 </t>
  </si>
  <si>
    <t xml:space="preserve"> 8.3.2 </t>
  </si>
  <si>
    <t xml:space="preserve"> 8.3.2.1 </t>
  </si>
  <si>
    <t xml:space="preserve"> 8.3.2.2 </t>
  </si>
  <si>
    <t xml:space="preserve"> 8.3.2.3 </t>
  </si>
  <si>
    <t xml:space="preserve"> 8.3.2.4 </t>
  </si>
  <si>
    <t xml:space="preserve"> 8.3.2.5 </t>
  </si>
  <si>
    <t xml:space="preserve"> 8.3.2.6 </t>
  </si>
  <si>
    <t xml:space="preserve"> 8.4 </t>
  </si>
  <si>
    <t xml:space="preserve"> 8.4.1 </t>
  </si>
  <si>
    <t xml:space="preserve"> 8.4.1.1 </t>
  </si>
  <si>
    <t xml:space="preserve"> 8.4.1.2 </t>
  </si>
  <si>
    <t xml:space="preserve"> 8.4.1.3 </t>
  </si>
  <si>
    <t xml:space="preserve"> 8.4.1.4 </t>
  </si>
  <si>
    <t xml:space="preserve"> 8.4.2 </t>
  </si>
  <si>
    <t xml:space="preserve"> 8.4.2.1 </t>
  </si>
  <si>
    <t xml:space="preserve"> 8.4.2.2 </t>
  </si>
  <si>
    <t xml:space="preserve"> 8.4.2.3 </t>
  </si>
  <si>
    <t xml:space="preserve"> 8.5 </t>
  </si>
  <si>
    <t xml:space="preserve"> 8.5.1 </t>
  </si>
  <si>
    <t xml:space="preserve"> 8.5.2 </t>
  </si>
  <si>
    <t xml:space="preserve"> 8.6 </t>
  </si>
  <si>
    <t xml:space="preserve"> 8.6.1 </t>
  </si>
  <si>
    <t xml:space="preserve"> 8.6.2 </t>
  </si>
  <si>
    <t xml:space="preserve"> 8.6.3 </t>
  </si>
  <si>
    <t xml:space="preserve"> 8.6.4 </t>
  </si>
  <si>
    <t xml:space="preserve"> 8.7 </t>
  </si>
  <si>
    <t xml:space="preserve"> 8.7.1 </t>
  </si>
  <si>
    <t xml:space="preserve"> 9.1 </t>
  </si>
  <si>
    <t xml:space="preserve"> 9.1.1 </t>
  </si>
  <si>
    <t xml:space="preserve"> 9.2 </t>
  </si>
  <si>
    <t xml:space="preserve"> 9.2.1 </t>
  </si>
  <si>
    <t xml:space="preserve"> 9.2.2 </t>
  </si>
  <si>
    <t xml:space="preserve"> 9.2.3 </t>
  </si>
  <si>
    <t xml:space="preserve"> 9.2.4 </t>
  </si>
  <si>
    <t xml:space="preserve"> 9.3 </t>
  </si>
  <si>
    <t xml:space="preserve"> 9.3.1 </t>
  </si>
  <si>
    <t xml:space="preserve"> 9.3.1.1 </t>
  </si>
  <si>
    <t xml:space="preserve"> 9.3.1.2 </t>
  </si>
  <si>
    <t xml:space="preserve"> 9.3.1.3 </t>
  </si>
  <si>
    <t xml:space="preserve"> 9.3.1.4 </t>
  </si>
  <si>
    <t xml:space="preserve"> 9.3.1.5 </t>
  </si>
  <si>
    <t xml:space="preserve"> 9.3.1.6 </t>
  </si>
  <si>
    <t xml:space="preserve"> 9.3.2 </t>
  </si>
  <si>
    <t xml:space="preserve"> 9.3.2.1 </t>
  </si>
  <si>
    <t xml:space="preserve"> 9.3.2.2 </t>
  </si>
  <si>
    <t xml:space="preserve"> 9.3.2.3 </t>
  </si>
  <si>
    <t xml:space="preserve"> 9.3.2.4 </t>
  </si>
  <si>
    <t xml:space="preserve"> 9.3.2.5 </t>
  </si>
  <si>
    <t xml:space="preserve"> 9.3.2.6 </t>
  </si>
  <si>
    <t xml:space="preserve"> 9.4 </t>
  </si>
  <si>
    <t xml:space="preserve"> 9.4.1 </t>
  </si>
  <si>
    <t xml:space="preserve"> 9.4.1.1 </t>
  </si>
  <si>
    <t xml:space="preserve"> 9.4.1.2 </t>
  </si>
  <si>
    <t xml:space="preserve"> 9.4.1.3 </t>
  </si>
  <si>
    <t xml:space="preserve"> 9.4.1.4 </t>
  </si>
  <si>
    <t xml:space="preserve"> 9.4.2 </t>
  </si>
  <si>
    <t xml:space="preserve"> 9.4.2.1 </t>
  </si>
  <si>
    <t xml:space="preserve"> 9.4.2.2 </t>
  </si>
  <si>
    <t xml:space="preserve"> 9.4.2.3 </t>
  </si>
  <si>
    <t xml:space="preserve"> 9.5 </t>
  </si>
  <si>
    <t xml:space="preserve"> 9.5.1 </t>
  </si>
  <si>
    <t xml:space="preserve"> 9.5.2 </t>
  </si>
  <si>
    <t xml:space="preserve"> 9.6 </t>
  </si>
  <si>
    <t xml:space="preserve"> 9.6.1 </t>
  </si>
  <si>
    <t xml:space="preserve"> 9.6.2 </t>
  </si>
  <si>
    <t xml:space="preserve"> 9.6.3 </t>
  </si>
  <si>
    <t xml:space="preserve"> 9.6.4 </t>
  </si>
  <si>
    <t xml:space="preserve"> 9.7 </t>
  </si>
  <si>
    <t xml:space="preserve"> 9.7.1 </t>
  </si>
  <si>
    <t xml:space="preserve"> 10.1 </t>
  </si>
  <si>
    <t xml:space="preserve"> 10.1.1 </t>
  </si>
  <si>
    <t xml:space="preserve"> 10.2 </t>
  </si>
  <si>
    <t xml:space="preserve"> 10.2.1 </t>
  </si>
  <si>
    <t xml:space="preserve"> 10.2.2 </t>
  </si>
  <si>
    <t xml:space="preserve"> 10.2.3 </t>
  </si>
  <si>
    <t xml:space="preserve"> 10.2.4 </t>
  </si>
  <si>
    <t xml:space="preserve"> 10.3 </t>
  </si>
  <si>
    <t xml:space="preserve"> 10.3.1 </t>
  </si>
  <si>
    <t xml:space="preserve"> 10.3.1.1 </t>
  </si>
  <si>
    <t xml:space="preserve"> 10.3.1.2 </t>
  </si>
  <si>
    <t xml:space="preserve"> 10.3.1.3 </t>
  </si>
  <si>
    <t xml:space="preserve"> 10.3.1.4 </t>
  </si>
  <si>
    <t xml:space="preserve"> 10.3.1.5 </t>
  </si>
  <si>
    <t xml:space="preserve"> 10.3.1.6 </t>
  </si>
  <si>
    <t xml:space="preserve"> 10.3.2 </t>
  </si>
  <si>
    <t xml:space="preserve"> 10.3.2.1 </t>
  </si>
  <si>
    <t xml:space="preserve"> 10.3.2.2 </t>
  </si>
  <si>
    <t xml:space="preserve"> 10.3.2.3 </t>
  </si>
  <si>
    <t xml:space="preserve"> 10.3.2.4 </t>
  </si>
  <si>
    <t xml:space="preserve"> 10.3.2.5 </t>
  </si>
  <si>
    <t xml:space="preserve"> 10.3.2.6 </t>
  </si>
  <si>
    <t xml:space="preserve"> 10.4 </t>
  </si>
  <si>
    <t xml:space="preserve"> 10.4.1 </t>
  </si>
  <si>
    <t xml:space="preserve"> 10.4.1.1 </t>
  </si>
  <si>
    <t xml:space="preserve"> 10.4.1.2 </t>
  </si>
  <si>
    <t xml:space="preserve"> 10.4.1.3 </t>
  </si>
  <si>
    <t xml:space="preserve"> 10.4.1.4 </t>
  </si>
  <si>
    <t xml:space="preserve"> 10.4.2 </t>
  </si>
  <si>
    <t xml:space="preserve"> 10.4.2.1 </t>
  </si>
  <si>
    <t xml:space="preserve"> 10.4.2.2 </t>
  </si>
  <si>
    <t xml:space="preserve"> 10.4.2.3 </t>
  </si>
  <si>
    <t xml:space="preserve"> 10.5 </t>
  </si>
  <si>
    <t xml:space="preserve"> 10.5.1 </t>
  </si>
  <si>
    <t xml:space="preserve"> 10.5.2 </t>
  </si>
  <si>
    <t xml:space="preserve"> 10.6 </t>
  </si>
  <si>
    <t xml:space="preserve"> 10.6.1 </t>
  </si>
  <si>
    <t xml:space="preserve"> 10.6.2 </t>
  </si>
  <si>
    <t xml:space="preserve"> 10.6.3 </t>
  </si>
  <si>
    <t xml:space="preserve"> 10.6.4 </t>
  </si>
  <si>
    <t xml:space="preserve"> 10.7 </t>
  </si>
  <si>
    <t xml:space="preserve"> 10.7.1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</si>
</sst>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%"/>
    <numFmt numFmtId="165" formatCode="#,##0.0000000"/>
  </numFmts>
  <fonts count="3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FFFFFF"/>
      <name val="Arial"/>
      <family val="1"/>
    </font>
    <font>
      <sz val="10"/>
      <color rgb="FFFFFFFF"/>
      <name val="Arial"/>
      <family val="1"/>
    </font>
    <font>
      <sz val="10"/>
      <color rgb="FFFFFFFF"/>
      <name val="Arial"/>
      <family val="1"/>
    </font>
    <font>
      <sz val="10"/>
      <color rgb="FFFFFFFF"/>
      <name val="Arial"/>
      <family val="1"/>
    </font>
    <font>
      <sz val="10"/>
      <color rgb="FFFFFFFF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FFFFFF"/>
      <name val="Arial"/>
      <family val="1"/>
    </font>
  </fonts>
  <fills count="3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354D91"/>
        <bgColor rgb="FF354D91"/>
      </patternFill>
    </fill>
    <fill>
      <patternFill patternType="solid">
        <fgColor rgb="FF354D91"/>
        <bgColor rgb="FF354D91"/>
      </patternFill>
    </fill>
    <fill>
      <patternFill patternType="solid">
        <fgColor rgb="FF354D91"/>
        <bgColor rgb="FF354D91"/>
      </patternFill>
    </fill>
    <fill>
      <patternFill patternType="solid">
        <fgColor rgb="FF354D91"/>
        <bgColor rgb="FF354D91"/>
      </patternFill>
    </fill>
    <fill>
      <patternFill patternType="solid">
        <fgColor rgb="FF354D91"/>
        <bgColor rgb="FF354D91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354D91"/>
        <bgColor rgb="FF354D91"/>
      </patternFill>
    </fill>
  </fills>
  <borders count="2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center" vertical="top" wrapText="1"/>
    </xf>
    <xf numFmtId="0" fontId="13" fillId="14" borderId="11" xfId="0" applyFont="1" applyFill="1" applyBorder="1" applyAlignment="1">
      <alignment horizontal="right" vertical="top" wrapText="1"/>
    </xf>
    <xf numFmtId="4" fontId="14" fillId="15" borderId="12" xfId="0" applyNumberFormat="1" applyFont="1" applyFill="1" applyBorder="1" applyAlignment="1">
      <alignment horizontal="right" vertical="top" wrapText="1"/>
    </xf>
    <xf numFmtId="164" fontId="15" fillId="16" borderId="13" xfId="0" applyNumberFormat="1" applyFont="1" applyFill="1" applyBorder="1" applyAlignment="1">
      <alignment horizontal="right" vertical="top" wrapText="1"/>
    </xf>
    <xf numFmtId="165" fontId="16" fillId="17" borderId="14" xfId="0" applyNumberFormat="1" applyFont="1" applyFill="1" applyBorder="1" applyAlignment="1">
      <alignment horizontal="right" vertical="top" wrapText="1"/>
    </xf>
    <xf numFmtId="0" fontId="17" fillId="18" borderId="15" xfId="0" applyFont="1" applyFill="1" applyBorder="1" applyAlignment="1">
      <alignment horizontal="left" vertical="top" wrapText="1"/>
    </xf>
    <xf numFmtId="0" fontId="18" fillId="19" borderId="16" xfId="0" applyFont="1" applyFill="1" applyBorder="1" applyAlignment="1">
      <alignment horizontal="left" vertical="top" wrapText="1"/>
    </xf>
    <xf numFmtId="0" fontId="19" fillId="20" borderId="17" xfId="0" applyFont="1" applyFill="1" applyBorder="1" applyAlignment="1">
      <alignment horizontal="center" vertical="top" wrapText="1"/>
    </xf>
    <xf numFmtId="0" fontId="20" fillId="21" borderId="18" xfId="0" applyFont="1" applyFill="1" applyBorder="1" applyAlignment="1">
      <alignment horizontal="right" vertical="top" wrapText="1"/>
    </xf>
    <xf numFmtId="4" fontId="21" fillId="22" borderId="19" xfId="0" applyNumberFormat="1" applyFont="1" applyFill="1" applyBorder="1" applyAlignment="1">
      <alignment horizontal="right" vertical="top" wrapText="1"/>
    </xf>
    <xf numFmtId="165" fontId="22" fillId="23" borderId="20" xfId="0" applyNumberFormat="1" applyFont="1" applyFill="1" applyBorder="1" applyAlignment="1">
      <alignment horizontal="right" vertical="top" wrapText="1"/>
    </xf>
    <xf numFmtId="0" fontId="23" fillId="24" borderId="21" xfId="0" applyFont="1" applyFill="1" applyBorder="1" applyAlignment="1">
      <alignment horizontal="left" vertical="top" wrapText="1"/>
    </xf>
    <xf numFmtId="0" fontId="24" fillId="25" borderId="22" xfId="0" applyFont="1" applyFill="1" applyBorder="1" applyAlignment="1">
      <alignment horizontal="center" vertical="top" wrapText="1"/>
    </xf>
    <xf numFmtId="0" fontId="25" fillId="26" borderId="23" xfId="0" applyFont="1" applyFill="1" applyBorder="1" applyAlignment="1">
      <alignment horizontal="right" vertical="top" wrapText="1"/>
    </xf>
    <xf numFmtId="4" fontId="26" fillId="27" borderId="24" xfId="0" applyNumberFormat="1" applyFont="1" applyFill="1" applyBorder="1" applyAlignment="1">
      <alignment horizontal="right" vertical="top" wrapText="1"/>
    </xf>
    <xf numFmtId="165" fontId="27" fillId="28" borderId="25" xfId="0" applyNumberFormat="1" applyFont="1" applyFill="1" applyBorder="1" applyAlignment="1">
      <alignment horizontal="right" vertical="top" wrapText="1"/>
    </xf>
    <xf numFmtId="0" fontId="28" fillId="29" borderId="0" xfId="0" applyFont="1" applyFill="1" applyAlignment="1">
      <alignment horizontal="left" vertical="top" wrapText="1"/>
    </xf>
    <xf numFmtId="0" fontId="29" fillId="30" borderId="0" xfId="0" applyFont="1" applyFill="1" applyAlignment="1">
      <alignment horizontal="center" vertical="top" wrapText="1"/>
    </xf>
    <xf numFmtId="0" fontId="30" fillId="31" borderId="0" xfId="0" applyFont="1" applyFill="1" applyAlignment="1">
      <alignment horizontal="right" vertical="top" wrapText="1"/>
    </xf>
    <xf numFmtId="4" fontId="31" fillId="32" borderId="0" xfId="0" applyNumberFormat="1" applyFont="1" applyFill="1" applyAlignment="1">
      <alignment horizontal="right" vertical="top" wrapText="1"/>
    </xf>
    <xf numFmtId="164" fontId="32" fillId="33" borderId="0" xfId="0" applyNumberFormat="1" applyFont="1" applyFill="1" applyAlignment="1">
      <alignment horizontal="right" vertical="top" wrapText="1"/>
    </xf>
    <xf numFmtId="0" fontId="33" fillId="34" borderId="0" xfId="0" applyFont="1" applyFill="1" applyAlignment="1">
      <alignment horizontal="left" vertical="top" wrapText="1"/>
    </xf>
    <xf numFmtId="0" fontId="34" fillId="35" borderId="0" xfId="0" applyFont="1" applyFill="1" applyAlignment="1">
      <alignment horizontal="center" vertical="top" wrapText="1"/>
    </xf>
    <xf numFmtId="0" fontId="35" fillId="36" borderId="0" xfId="0" applyFont="1" applyFill="1" applyAlignment="1">
      <alignment horizontal="right" vertical="top" wrapText="1"/>
    </xf>
    <xf numFmtId="4" fontId="36" fillId="37" borderId="0" xfId="0" applyNumberFormat="1" applyFont="1" applyFill="1" applyAlignment="1">
      <alignment horizontal="right" vertical="top" wrapText="1"/>
    </xf>
    <xf numFmtId="0" fontId="37" fillId="38" borderId="26" xfId="0" applyFont="1" applyFill="1" applyBorder="1" applyAlignment="1">
      <alignment horizontal="right" vertical="top" wrapText="1"/>
    </xf>
    <xf numFmtId="0" fontId="34" fillId="35" borderId="0" xfId="0" applyFont="1" applyFill="1" applyAlignment="1">
      <alignment horizontal="center" vertical="top" wrapText="1"/>
    </xf>
    <xf numFmtId="0" fontId="0" fillId="0" borderId="0" xfId="0"/>
    <xf numFmtId="0" fontId="30" fillId="31" borderId="0" xfId="0" applyFont="1" applyFill="1" applyAlignment="1">
      <alignment horizontal="right" vertical="top" wrapText="1"/>
    </xf>
    <xf numFmtId="0" fontId="28" fillId="29" borderId="0" xfId="0" applyFont="1" applyFill="1" applyAlignment="1">
      <alignment horizontal="left" vertical="top" wrapText="1"/>
    </xf>
    <xf numFmtId="4" fontId="31" fillId="32" borderId="0" xfId="0" applyNumberFormat="1" applyFont="1" applyFill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11" fillId="12" borderId="9" xfId="0" applyFont="1" applyFill="1" applyBorder="1" applyAlignment="1">
      <alignment horizontal="left" vertical="top" wrapText="1"/>
    </xf>
    <xf numFmtId="0" fontId="23" fillId="24" borderId="21" xfId="0" applyFont="1" applyFill="1" applyBorder="1" applyAlignment="1">
      <alignment horizontal="left" vertical="top" wrapText="1"/>
    </xf>
    <xf numFmtId="0" fontId="35" fillId="36" borderId="0" xfId="0" applyFont="1" applyFill="1" applyAlignment="1">
      <alignment horizontal="right" vertical="top" wrapText="1"/>
    </xf>
    <xf numFmtId="0" fontId="18" fillId="19" borderId="16" xfId="0" applyFont="1" applyFill="1" applyBorder="1" applyAlignment="1">
      <alignment horizontal="left" vertical="top" wrapText="1"/>
    </xf>
    <xf numFmtId="0" fontId="33" fillId="34" borderId="0" xfId="0" applyFont="1" applyFill="1" applyAlignment="1">
      <alignment horizontal="left" vertical="top" wrapText="1"/>
    </xf>
    <xf numFmtId="0" fontId="20" fillId="21" borderId="18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showWhiteSpace="0" workbookViewId="0">
      <selection activeCell="E2" sqref="E2"/>
    </sheetView>
  </sheetViews>
  <sheetFormatPr defaultRowHeight="13.8" x14ac:dyDescent="0.25"/>
  <cols>
    <col min="1" max="2" width="10" bestFit="1" customWidth="1"/>
    <col min="3" max="3" width="0" hidden="1"/>
    <col min="4" max="4" width="60" bestFit="1" customWidth="1"/>
    <col min="5" max="5" width="30" bestFit="1" customWidth="1"/>
    <col min="6" max="6" width="5" bestFit="1" customWidth="1"/>
    <col min="7" max="7" width="10" bestFit="1" customWidth="1"/>
    <col min="8" max="8" width="20" bestFit="1" customWidth="1"/>
    <col min="9" max="10" width="10" bestFit="1" customWidth="1"/>
  </cols>
  <sheetData>
    <row r="1" spans="1:10" x14ac:dyDescent="0.25">
      <c r="A1" s="1"/>
      <c r="B1" s="1"/>
      <c r="C1" s="1"/>
      <c r="D1" s="1" t="s">
        <v>0</v>
      </c>
      <c r="E1" s="1" t="s">
        <v>1</v>
      </c>
      <c r="F1" s="43" t="s">
        <v>2</v>
      </c>
      <c r="G1" s="43"/>
      <c r="H1" s="43"/>
      <c r="I1" s="43" t="s">
        <v>3</v>
      </c>
      <c r="J1" s="43"/>
    </row>
    <row r="2" spans="1:10" ht="80.099999999999994" customHeight="1" x14ac:dyDescent="0.25">
      <c r="A2" s="27"/>
      <c r="B2" s="27"/>
      <c r="C2" s="27"/>
      <c r="D2" s="27" t="s">
        <v>4</v>
      </c>
      <c r="E2" s="27" t="s">
        <v>5</v>
      </c>
      <c r="F2" s="40" t="s">
        <v>6</v>
      </c>
      <c r="G2" s="40"/>
      <c r="H2" s="40"/>
      <c r="I2" s="40" t="s">
        <v>7</v>
      </c>
      <c r="J2" s="40"/>
    </row>
    <row r="3" spans="1:10" x14ac:dyDescent="0.25">
      <c r="A3" s="44" t="s">
        <v>8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30" customHeight="1" x14ac:dyDescent="0.25">
      <c r="A4" s="42" t="s">
        <v>9</v>
      </c>
      <c r="B4" s="42"/>
      <c r="C4" s="42"/>
      <c r="D4" s="42" t="s">
        <v>10</v>
      </c>
      <c r="E4" s="42"/>
      <c r="F4" s="42"/>
      <c r="G4" s="2"/>
      <c r="H4" s="4" t="s">
        <v>11</v>
      </c>
      <c r="I4" s="4" t="s">
        <v>12</v>
      </c>
      <c r="J4" s="4" t="s">
        <v>13</v>
      </c>
    </row>
    <row r="5" spans="1:10" ht="24" customHeight="1" x14ac:dyDescent="0.25">
      <c r="A5" s="5" t="s">
        <v>14</v>
      </c>
      <c r="B5" s="5"/>
      <c r="C5" s="5"/>
      <c r="D5" s="5" t="s">
        <v>15</v>
      </c>
      <c r="E5" s="5"/>
      <c r="F5" s="7"/>
      <c r="G5" s="5"/>
      <c r="H5" s="7">
        <v>1</v>
      </c>
      <c r="I5" s="8">
        <v>2249.17</v>
      </c>
      <c r="J5" s="9">
        <f t="shared" ref="J5:J15" si="0">I5 / 509496.24</f>
        <v>4.4144977399636944E-3</v>
      </c>
    </row>
    <row r="6" spans="1:10" ht="24" customHeight="1" x14ac:dyDescent="0.25">
      <c r="A6" s="5" t="s">
        <v>16</v>
      </c>
      <c r="B6" s="5"/>
      <c r="C6" s="5"/>
      <c r="D6" s="5" t="s">
        <v>17</v>
      </c>
      <c r="E6" s="5"/>
      <c r="F6" s="7"/>
      <c r="G6" s="5"/>
      <c r="H6" s="7">
        <v>1</v>
      </c>
      <c r="I6" s="8">
        <v>58169.06</v>
      </c>
      <c r="J6" s="9">
        <f t="shared" si="0"/>
        <v>0.11416975324489147</v>
      </c>
    </row>
    <row r="7" spans="1:10" ht="24" customHeight="1" x14ac:dyDescent="0.25">
      <c r="A7" s="5" t="s">
        <v>18</v>
      </c>
      <c r="B7" s="5"/>
      <c r="C7" s="5"/>
      <c r="D7" s="5" t="s">
        <v>19</v>
      </c>
      <c r="E7" s="5"/>
      <c r="F7" s="7"/>
      <c r="G7" s="5"/>
      <c r="H7" s="7">
        <v>1</v>
      </c>
      <c r="I7" s="8">
        <v>77057.14</v>
      </c>
      <c r="J7" s="9">
        <f t="shared" si="0"/>
        <v>0.15124182270707237</v>
      </c>
    </row>
    <row r="8" spans="1:10" ht="24" customHeight="1" x14ac:dyDescent="0.25">
      <c r="A8" s="5" t="s">
        <v>20</v>
      </c>
      <c r="B8" s="5"/>
      <c r="C8" s="5"/>
      <c r="D8" s="5" t="s">
        <v>21</v>
      </c>
      <c r="E8" s="5"/>
      <c r="F8" s="7"/>
      <c r="G8" s="5"/>
      <c r="H8" s="7">
        <v>1</v>
      </c>
      <c r="I8" s="8">
        <v>20139.650000000001</v>
      </c>
      <c r="J8" s="9">
        <f t="shared" si="0"/>
        <v>3.9528554715143729E-2</v>
      </c>
    </row>
    <row r="9" spans="1:10" ht="24" customHeight="1" x14ac:dyDescent="0.25">
      <c r="A9" s="5" t="s">
        <v>22</v>
      </c>
      <c r="B9" s="5"/>
      <c r="C9" s="5"/>
      <c r="D9" s="5" t="s">
        <v>23</v>
      </c>
      <c r="E9" s="5"/>
      <c r="F9" s="7"/>
      <c r="G9" s="5"/>
      <c r="H9" s="7">
        <v>1</v>
      </c>
      <c r="I9" s="8">
        <v>86527.19</v>
      </c>
      <c r="J9" s="9">
        <f t="shared" si="0"/>
        <v>0.16982890786397167</v>
      </c>
    </row>
    <row r="10" spans="1:10" ht="24" customHeight="1" x14ac:dyDescent="0.25">
      <c r="A10" s="5" t="s">
        <v>24</v>
      </c>
      <c r="B10" s="5"/>
      <c r="C10" s="5"/>
      <c r="D10" s="5" t="s">
        <v>25</v>
      </c>
      <c r="E10" s="5"/>
      <c r="F10" s="7"/>
      <c r="G10" s="5"/>
      <c r="H10" s="7">
        <v>1</v>
      </c>
      <c r="I10" s="8">
        <v>120843.03</v>
      </c>
      <c r="J10" s="9">
        <f t="shared" si="0"/>
        <v>0.23718139705996652</v>
      </c>
    </row>
    <row r="11" spans="1:10" ht="24" customHeight="1" x14ac:dyDescent="0.25">
      <c r="A11" s="5" t="s">
        <v>26</v>
      </c>
      <c r="B11" s="5"/>
      <c r="C11" s="5"/>
      <c r="D11" s="5" t="s">
        <v>27</v>
      </c>
      <c r="E11" s="5"/>
      <c r="F11" s="7"/>
      <c r="G11" s="5"/>
      <c r="H11" s="7">
        <v>1</v>
      </c>
      <c r="I11" s="8">
        <v>13910.04</v>
      </c>
      <c r="J11" s="9">
        <f t="shared" si="0"/>
        <v>2.7301555748478146E-2</v>
      </c>
    </row>
    <row r="12" spans="1:10" ht="24" customHeight="1" x14ac:dyDescent="0.25">
      <c r="A12" s="5" t="s">
        <v>28</v>
      </c>
      <c r="B12" s="5"/>
      <c r="C12" s="5"/>
      <c r="D12" s="5" t="s">
        <v>29</v>
      </c>
      <c r="E12" s="5"/>
      <c r="F12" s="7"/>
      <c r="G12" s="5"/>
      <c r="H12" s="7">
        <v>1</v>
      </c>
      <c r="I12" s="8">
        <v>17248.46</v>
      </c>
      <c r="J12" s="9">
        <f t="shared" si="0"/>
        <v>3.3853949540432332E-2</v>
      </c>
    </row>
    <row r="13" spans="1:10" ht="24" customHeight="1" x14ac:dyDescent="0.25">
      <c r="A13" s="5" t="s">
        <v>30</v>
      </c>
      <c r="B13" s="5"/>
      <c r="C13" s="5"/>
      <c r="D13" s="5" t="s">
        <v>31</v>
      </c>
      <c r="E13" s="5"/>
      <c r="F13" s="7"/>
      <c r="G13" s="5"/>
      <c r="H13" s="7">
        <v>1</v>
      </c>
      <c r="I13" s="8">
        <v>107103.36</v>
      </c>
      <c r="J13" s="9">
        <f t="shared" si="0"/>
        <v>0.21021423043278986</v>
      </c>
    </row>
    <row r="14" spans="1:10" ht="24" customHeight="1" x14ac:dyDescent="0.25">
      <c r="A14" s="5" t="s">
        <v>32</v>
      </c>
      <c r="B14" s="5"/>
      <c r="C14" s="5"/>
      <c r="D14" s="5" t="s">
        <v>33</v>
      </c>
      <c r="E14" s="5"/>
      <c r="F14" s="7"/>
      <c r="G14" s="5"/>
      <c r="H14" s="7">
        <v>1</v>
      </c>
      <c r="I14" s="8">
        <v>4706.47</v>
      </c>
      <c r="J14" s="9">
        <f t="shared" si="0"/>
        <v>9.2374970225491751E-3</v>
      </c>
    </row>
    <row r="15" spans="1:10" ht="24" customHeight="1" x14ac:dyDescent="0.25">
      <c r="A15" s="5" t="s">
        <v>34</v>
      </c>
      <c r="B15" s="5"/>
      <c r="C15" s="5"/>
      <c r="D15" s="5" t="s">
        <v>35</v>
      </c>
      <c r="E15" s="5"/>
      <c r="F15" s="7"/>
      <c r="G15" s="5"/>
      <c r="H15" s="7">
        <v>1</v>
      </c>
      <c r="I15" s="8">
        <v>1542.67</v>
      </c>
      <c r="J15" s="9">
        <f t="shared" si="0"/>
        <v>3.0278339247410348E-3</v>
      </c>
    </row>
    <row r="16" spans="1:10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</row>
    <row r="17" spans="1:10" x14ac:dyDescent="0.25">
      <c r="A17" s="39"/>
      <c r="B17" s="39"/>
      <c r="C17" s="39"/>
      <c r="D17" s="32"/>
      <c r="E17" s="29"/>
      <c r="F17" s="40" t="s">
        <v>36</v>
      </c>
      <c r="G17" s="39"/>
      <c r="H17" s="41">
        <v>408045.65</v>
      </c>
      <c r="I17" s="39"/>
      <c r="J17" s="39"/>
    </row>
    <row r="18" spans="1:10" x14ac:dyDescent="0.25">
      <c r="A18" s="39"/>
      <c r="B18" s="39"/>
      <c r="C18" s="39"/>
      <c r="D18" s="32"/>
      <c r="E18" s="29"/>
      <c r="F18" s="40" t="s">
        <v>37</v>
      </c>
      <c r="G18" s="39"/>
      <c r="H18" s="41">
        <v>101450.59</v>
      </c>
      <c r="I18" s="39"/>
      <c r="J18" s="39"/>
    </row>
    <row r="19" spans="1:10" x14ac:dyDescent="0.25">
      <c r="A19" s="39"/>
      <c r="B19" s="39"/>
      <c r="C19" s="39"/>
      <c r="D19" s="32"/>
      <c r="E19" s="29"/>
      <c r="F19" s="40" t="s">
        <v>38</v>
      </c>
      <c r="G19" s="39"/>
      <c r="H19" s="41">
        <v>509496.24</v>
      </c>
      <c r="I19" s="39"/>
      <c r="J19" s="39"/>
    </row>
    <row r="20" spans="1:10" ht="60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69.900000000000006" customHeight="1" x14ac:dyDescent="0.25">
      <c r="A21" s="37" t="s">
        <v>39</v>
      </c>
      <c r="B21" s="38"/>
      <c r="C21" s="38"/>
      <c r="D21" s="38"/>
      <c r="E21" s="38"/>
      <c r="F21" s="38"/>
      <c r="G21" s="38"/>
      <c r="H21" s="38"/>
      <c r="I21" s="38"/>
      <c r="J21" s="38"/>
    </row>
  </sheetData>
  <mergeCells count="17">
    <mergeCell ref="F1:H1"/>
    <mergeCell ref="I1:J1"/>
    <mergeCell ref="F2:H2"/>
    <mergeCell ref="I2:J2"/>
    <mergeCell ref="A3:J3"/>
    <mergeCell ref="A4:C4"/>
    <mergeCell ref="D4:F4"/>
    <mergeCell ref="A17:C17"/>
    <mergeCell ref="F17:G17"/>
    <mergeCell ref="H17:J17"/>
    <mergeCell ref="A21:J21"/>
    <mergeCell ref="A18:C18"/>
    <mergeCell ref="F18:G18"/>
    <mergeCell ref="H18:J18"/>
    <mergeCell ref="A19:C19"/>
    <mergeCell ref="F19:G19"/>
    <mergeCell ref="H19:J19"/>
  </mergeCells>
  <pageMargins left="0.7" right="0.7" top="0.75" bottom="0.75" header="0.3" footer="0.3"/>
  <pageSetup paperSize="9" scale="73" fitToHeight="0" orientation="landscape" r:id="rId1"/>
  <headerFooter>
    <oddHeader>&amp;L &amp;CMUNICÍPIO DE ÁGUA BOA
CNPJ: 15.023.898/0001-90 &amp;R</oddHeader>
    <oddFooter>&amp;L &amp;CAvenida Planalto  - Centro - Água Boa / MT
(66) 3468-6400 / protocolo.eng@aguaboa.mt.gov.br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10"/>
  <sheetViews>
    <sheetView tabSelected="1" showWhiteSpace="0" workbookViewId="0"/>
  </sheetViews>
  <sheetFormatPr defaultRowHeight="13.8" x14ac:dyDescent="0.25"/>
  <cols>
    <col min="1" max="2" width="13" bestFit="1" customWidth="1"/>
    <col min="3" max="3" width="13.19921875" bestFit="1" customWidth="1"/>
    <col min="4" max="4" width="60" bestFit="1" customWidth="1"/>
    <col min="5" max="5" width="8" bestFit="1" customWidth="1"/>
    <col min="6" max="11" width="13" bestFit="1" customWidth="1"/>
  </cols>
  <sheetData>
    <row r="1" spans="1:10" x14ac:dyDescent="0.25">
      <c r="A1" s="1"/>
      <c r="B1" s="1"/>
      <c r="C1" s="1"/>
      <c r="D1" s="1" t="s">
        <v>0</v>
      </c>
      <c r="E1" s="43" t="s">
        <v>1</v>
      </c>
      <c r="F1" s="43"/>
      <c r="G1" s="43" t="s">
        <v>2</v>
      </c>
      <c r="H1" s="43"/>
      <c r="I1" s="43" t="s">
        <v>3</v>
      </c>
      <c r="J1" s="43">
        <f>I7 + I10 + I53 + I101 + I140 + I183 + I231 + I274 + I317 + I360 + I403</f>
        <v>509496.23999999993</v>
      </c>
    </row>
    <row r="2" spans="1:10" ht="80.099999999999994" customHeight="1" x14ac:dyDescent="0.25">
      <c r="A2" s="27"/>
      <c r="B2" s="27"/>
      <c r="C2" s="27"/>
      <c r="D2" s="27" t="s">
        <v>4</v>
      </c>
      <c r="E2" s="40" t="s">
        <v>5</v>
      </c>
      <c r="F2" s="40"/>
      <c r="G2" s="40" t="s">
        <v>6</v>
      </c>
      <c r="H2" s="40"/>
      <c r="I2" s="40" t="s">
        <v>7</v>
      </c>
      <c r="J2" s="40"/>
    </row>
    <row r="3" spans="1:10" x14ac:dyDescent="0.25">
      <c r="A3" s="44" t="s">
        <v>707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30" customHeight="1" x14ac:dyDescent="0.25">
      <c r="A4" s="27"/>
      <c r="B4" s="27"/>
      <c r="C4" s="27"/>
      <c r="D4" s="27"/>
      <c r="E4" s="27"/>
      <c r="F4" s="27"/>
      <c r="G4" s="27"/>
      <c r="H4" s="27" t="s">
        <v>708</v>
      </c>
      <c r="I4" s="27"/>
      <c r="J4" s="30">
        <v>509496.24</v>
      </c>
    </row>
    <row r="5" spans="1:10" ht="20.100000000000001" customHeight="1" x14ac:dyDescent="0.25">
      <c r="A5" s="27"/>
      <c r="B5" s="27"/>
      <c r="C5" s="27"/>
      <c r="D5" s="27"/>
      <c r="E5" s="27"/>
      <c r="F5" s="27"/>
      <c r="G5" s="27"/>
      <c r="H5" s="27" t="s">
        <v>709</v>
      </c>
      <c r="I5" s="27"/>
      <c r="J5" s="31">
        <v>0.2487</v>
      </c>
    </row>
    <row r="6" spans="1:10" ht="30" customHeight="1" x14ac:dyDescent="0.25">
      <c r="A6" s="2" t="s">
        <v>9</v>
      </c>
      <c r="B6" s="4" t="s">
        <v>43</v>
      </c>
      <c r="C6" s="2" t="s">
        <v>44</v>
      </c>
      <c r="D6" s="2" t="s">
        <v>10</v>
      </c>
      <c r="E6" s="3" t="s">
        <v>46</v>
      </c>
      <c r="F6" s="4" t="s">
        <v>11</v>
      </c>
      <c r="G6" s="4" t="s">
        <v>47</v>
      </c>
      <c r="H6" s="4" t="s">
        <v>710</v>
      </c>
      <c r="I6" s="4" t="s">
        <v>12</v>
      </c>
      <c r="J6" s="4" t="s">
        <v>13</v>
      </c>
    </row>
    <row r="7" spans="1:10" ht="24" customHeight="1" x14ac:dyDescent="0.25">
      <c r="A7" s="5" t="s">
        <v>14</v>
      </c>
      <c r="B7" s="5" t="s">
        <v>711</v>
      </c>
      <c r="C7" s="5"/>
      <c r="D7" s="5" t="s">
        <v>15</v>
      </c>
      <c r="E7" s="6"/>
      <c r="F7" s="7">
        <v>1</v>
      </c>
      <c r="G7" s="7" t="s">
        <v>638</v>
      </c>
      <c r="H7" s="8">
        <f>I8 + I9</f>
        <v>2249.17</v>
      </c>
      <c r="I7" s="8">
        <f t="shared" ref="I7:I70" si="0">TRUNC(F7 * H7,2)</f>
        <v>2249.17</v>
      </c>
      <c r="J7" s="9">
        <f>I7 / J4</f>
        <v>4.4144977399636944E-3</v>
      </c>
    </row>
    <row r="8" spans="1:10" ht="39" customHeight="1" x14ac:dyDescent="0.25">
      <c r="A8" s="10" t="s">
        <v>42</v>
      </c>
      <c r="B8" s="10" t="s">
        <v>49</v>
      </c>
      <c r="C8" s="10" t="s">
        <v>50</v>
      </c>
      <c r="D8" s="10" t="s">
        <v>51</v>
      </c>
      <c r="E8" s="11" t="s">
        <v>53</v>
      </c>
      <c r="F8" s="12">
        <v>3.125</v>
      </c>
      <c r="G8" s="13">
        <v>501.4</v>
      </c>
      <c r="H8" s="13">
        <f>TRUNC(TRUNC(G8 * J5, 2) + G8, 2)</f>
        <v>626.09</v>
      </c>
      <c r="I8" s="13">
        <f t="shared" si="0"/>
        <v>1956.53</v>
      </c>
      <c r="J8" s="14">
        <f>I8 / J4</f>
        <v>3.8401264747311972E-3</v>
      </c>
    </row>
    <row r="9" spans="1:10" ht="39" customHeight="1" x14ac:dyDescent="0.25">
      <c r="A9" s="10" t="s">
        <v>81</v>
      </c>
      <c r="B9" s="10" t="s">
        <v>82</v>
      </c>
      <c r="C9" s="10" t="s">
        <v>50</v>
      </c>
      <c r="D9" s="10" t="s">
        <v>83</v>
      </c>
      <c r="E9" s="11" t="s">
        <v>84</v>
      </c>
      <c r="F9" s="12">
        <v>2</v>
      </c>
      <c r="G9" s="13">
        <v>117.18</v>
      </c>
      <c r="H9" s="13">
        <f>TRUNC(TRUNC(G9 * J5, 2) + G9, 2)</f>
        <v>146.32</v>
      </c>
      <c r="I9" s="13">
        <f t="shared" si="0"/>
        <v>292.64</v>
      </c>
      <c r="J9" s="14">
        <f>I9 / J4</f>
        <v>5.7437126523249705E-4</v>
      </c>
    </row>
    <row r="10" spans="1:10" ht="24" customHeight="1" x14ac:dyDescent="0.25">
      <c r="A10" s="5" t="s">
        <v>16</v>
      </c>
      <c r="B10" s="5" t="s">
        <v>711</v>
      </c>
      <c r="C10" s="5"/>
      <c r="D10" s="5" t="s">
        <v>17</v>
      </c>
      <c r="E10" s="6"/>
      <c r="F10" s="7">
        <v>1</v>
      </c>
      <c r="G10" s="7" t="s">
        <v>638</v>
      </c>
      <c r="H10" s="8">
        <f>I11 + I13 + I18 + I33 + I43 + I46 + I51</f>
        <v>58169.060000000005</v>
      </c>
      <c r="I10" s="8">
        <f t="shared" si="0"/>
        <v>58169.06</v>
      </c>
      <c r="J10" s="9">
        <f>I10 / J4</f>
        <v>0.11416975324489147</v>
      </c>
    </row>
    <row r="11" spans="1:10" ht="24" customHeight="1" x14ac:dyDescent="0.25">
      <c r="A11" s="5" t="s">
        <v>712</v>
      </c>
      <c r="B11" s="5" t="s">
        <v>711</v>
      </c>
      <c r="C11" s="5"/>
      <c r="D11" s="5" t="s">
        <v>713</v>
      </c>
      <c r="E11" s="6"/>
      <c r="F11" s="7">
        <v>1</v>
      </c>
      <c r="G11" s="7" t="s">
        <v>638</v>
      </c>
      <c r="H11" s="8">
        <f>I12</f>
        <v>1382.94</v>
      </c>
      <c r="I11" s="8">
        <f t="shared" si="0"/>
        <v>1382.94</v>
      </c>
      <c r="J11" s="9">
        <f>I11 / J4</f>
        <v>2.7143281763963561E-3</v>
      </c>
    </row>
    <row r="12" spans="1:10" ht="26.1" customHeight="1" x14ac:dyDescent="0.25">
      <c r="A12" s="10" t="s">
        <v>95</v>
      </c>
      <c r="B12" s="10" t="s">
        <v>96</v>
      </c>
      <c r="C12" s="10" t="s">
        <v>50</v>
      </c>
      <c r="D12" s="10" t="s">
        <v>97</v>
      </c>
      <c r="E12" s="11" t="s">
        <v>84</v>
      </c>
      <c r="F12" s="12">
        <v>9</v>
      </c>
      <c r="G12" s="13">
        <v>123.06</v>
      </c>
      <c r="H12" s="13">
        <f>TRUNC(TRUNC(G12 * J5, 2) + G12, 2)</f>
        <v>153.66</v>
      </c>
      <c r="I12" s="13">
        <f t="shared" si="0"/>
        <v>1382.94</v>
      </c>
      <c r="J12" s="14">
        <f>I12 / J4</f>
        <v>2.7143281763963561E-3</v>
      </c>
    </row>
    <row r="13" spans="1:10" ht="24" customHeight="1" x14ac:dyDescent="0.25">
      <c r="A13" s="5" t="s">
        <v>714</v>
      </c>
      <c r="B13" s="5" t="s">
        <v>711</v>
      </c>
      <c r="C13" s="5"/>
      <c r="D13" s="5" t="s">
        <v>715</v>
      </c>
      <c r="E13" s="6"/>
      <c r="F13" s="7">
        <v>1</v>
      </c>
      <c r="G13" s="7" t="s">
        <v>638</v>
      </c>
      <c r="H13" s="8">
        <f>I14 + I15 + I16 + I17</f>
        <v>4356.2599999999993</v>
      </c>
      <c r="I13" s="8">
        <f t="shared" si="0"/>
        <v>4356.26</v>
      </c>
      <c r="J13" s="9">
        <f>I13 / J4</f>
        <v>8.5501317929254986E-3</v>
      </c>
    </row>
    <row r="14" spans="1:10" ht="39" customHeight="1" x14ac:dyDescent="0.25">
      <c r="A14" s="10" t="s">
        <v>117</v>
      </c>
      <c r="B14" s="10" t="s">
        <v>118</v>
      </c>
      <c r="C14" s="10" t="s">
        <v>50</v>
      </c>
      <c r="D14" s="10" t="s">
        <v>119</v>
      </c>
      <c r="E14" s="11" t="s">
        <v>88</v>
      </c>
      <c r="F14" s="12">
        <v>23.79</v>
      </c>
      <c r="G14" s="13">
        <v>106.64</v>
      </c>
      <c r="H14" s="13">
        <f>TRUNC(TRUNC(G14 * J5, 2) + G14, 2)</f>
        <v>133.16</v>
      </c>
      <c r="I14" s="13">
        <f t="shared" si="0"/>
        <v>3167.87</v>
      </c>
      <c r="J14" s="14">
        <f>I14 / J4</f>
        <v>6.2176513805087159E-3</v>
      </c>
    </row>
    <row r="15" spans="1:10" ht="26.1" customHeight="1" x14ac:dyDescent="0.25">
      <c r="A15" s="10" t="s">
        <v>123</v>
      </c>
      <c r="B15" s="10" t="s">
        <v>124</v>
      </c>
      <c r="C15" s="10" t="s">
        <v>50</v>
      </c>
      <c r="D15" s="10" t="s">
        <v>125</v>
      </c>
      <c r="E15" s="11" t="s">
        <v>88</v>
      </c>
      <c r="F15" s="12">
        <v>19.440000000000001</v>
      </c>
      <c r="G15" s="13">
        <v>28.25</v>
      </c>
      <c r="H15" s="13">
        <f>TRUNC(TRUNC(G15 * J5, 2) + G15, 2)</f>
        <v>35.270000000000003</v>
      </c>
      <c r="I15" s="13">
        <f t="shared" si="0"/>
        <v>685.64</v>
      </c>
      <c r="J15" s="14">
        <f>I15 / J4</f>
        <v>1.3457214129784353E-3</v>
      </c>
    </row>
    <row r="16" spans="1:10" ht="39" customHeight="1" x14ac:dyDescent="0.25">
      <c r="A16" s="10" t="s">
        <v>133</v>
      </c>
      <c r="B16" s="10" t="s">
        <v>134</v>
      </c>
      <c r="C16" s="10" t="s">
        <v>50</v>
      </c>
      <c r="D16" s="10" t="s">
        <v>135</v>
      </c>
      <c r="E16" s="11" t="s">
        <v>88</v>
      </c>
      <c r="F16" s="12">
        <v>5.14</v>
      </c>
      <c r="G16" s="13">
        <v>58.17</v>
      </c>
      <c r="H16" s="13">
        <f>TRUNC(TRUNC(G16 * J5, 2) + G16, 2)</f>
        <v>72.63</v>
      </c>
      <c r="I16" s="13">
        <f t="shared" si="0"/>
        <v>373.31</v>
      </c>
      <c r="J16" s="14">
        <f>I16 / J4</f>
        <v>7.3270413143775113E-4</v>
      </c>
    </row>
    <row r="17" spans="1:10" ht="26.1" customHeight="1" x14ac:dyDescent="0.25">
      <c r="A17" s="10" t="s">
        <v>716</v>
      </c>
      <c r="B17" s="10" t="s">
        <v>124</v>
      </c>
      <c r="C17" s="10" t="s">
        <v>50</v>
      </c>
      <c r="D17" s="10" t="s">
        <v>125</v>
      </c>
      <c r="E17" s="11" t="s">
        <v>88</v>
      </c>
      <c r="F17" s="12">
        <v>3.67</v>
      </c>
      <c r="G17" s="13">
        <v>28.25</v>
      </c>
      <c r="H17" s="13">
        <f>TRUNC(TRUNC(G17 * J5, 2) + G17, 2)</f>
        <v>35.270000000000003</v>
      </c>
      <c r="I17" s="13">
        <f t="shared" si="0"/>
        <v>129.44</v>
      </c>
      <c r="J17" s="14">
        <f>I17 / J4</f>
        <v>2.5405486800059602E-4</v>
      </c>
    </row>
    <row r="18" spans="1:10" ht="24" customHeight="1" x14ac:dyDescent="0.25">
      <c r="A18" s="5" t="s">
        <v>717</v>
      </c>
      <c r="B18" s="5" t="s">
        <v>711</v>
      </c>
      <c r="C18" s="5"/>
      <c r="D18" s="5" t="s">
        <v>718</v>
      </c>
      <c r="E18" s="6"/>
      <c r="F18" s="7">
        <v>1</v>
      </c>
      <c r="G18" s="7" t="s">
        <v>638</v>
      </c>
      <c r="H18" s="8">
        <f>I19 + I26</f>
        <v>19676.05</v>
      </c>
      <c r="I18" s="8">
        <f t="shared" si="0"/>
        <v>19676.05</v>
      </c>
      <c r="J18" s="9">
        <f>I18 / J4</f>
        <v>3.8618636322026632E-2</v>
      </c>
    </row>
    <row r="19" spans="1:10" ht="24" customHeight="1" x14ac:dyDescent="0.25">
      <c r="A19" s="5" t="s">
        <v>719</v>
      </c>
      <c r="B19" s="5" t="s">
        <v>711</v>
      </c>
      <c r="C19" s="5"/>
      <c r="D19" s="5" t="s">
        <v>720</v>
      </c>
      <c r="E19" s="6"/>
      <c r="F19" s="7">
        <v>1</v>
      </c>
      <c r="G19" s="7" t="s">
        <v>638</v>
      </c>
      <c r="H19" s="8">
        <f>I20 + I21 + I22 + I23 + I24 + I25</f>
        <v>13999.18</v>
      </c>
      <c r="I19" s="8">
        <f t="shared" si="0"/>
        <v>13999.18</v>
      </c>
      <c r="J19" s="9">
        <f>I19 / J4</f>
        <v>2.7476512878681893E-2</v>
      </c>
    </row>
    <row r="20" spans="1:10" ht="39" customHeight="1" x14ac:dyDescent="0.25">
      <c r="A20" s="10" t="s">
        <v>140</v>
      </c>
      <c r="B20" s="10" t="s">
        <v>141</v>
      </c>
      <c r="C20" s="10" t="s">
        <v>50</v>
      </c>
      <c r="D20" s="10" t="s">
        <v>142</v>
      </c>
      <c r="E20" s="11" t="s">
        <v>53</v>
      </c>
      <c r="F20" s="12">
        <v>7.77</v>
      </c>
      <c r="G20" s="13">
        <v>50.09</v>
      </c>
      <c r="H20" s="13">
        <f>TRUNC(TRUNC(G20 * J5, 2) + G20, 2)</f>
        <v>62.54</v>
      </c>
      <c r="I20" s="13">
        <f t="shared" si="0"/>
        <v>485.93</v>
      </c>
      <c r="J20" s="14">
        <f>I20 / J4</f>
        <v>9.5374599820402994E-4</v>
      </c>
    </row>
    <row r="21" spans="1:10" ht="39" customHeight="1" x14ac:dyDescent="0.25">
      <c r="A21" s="10" t="s">
        <v>146</v>
      </c>
      <c r="B21" s="10" t="s">
        <v>147</v>
      </c>
      <c r="C21" s="10" t="s">
        <v>50</v>
      </c>
      <c r="D21" s="10" t="s">
        <v>148</v>
      </c>
      <c r="E21" s="11" t="s">
        <v>53</v>
      </c>
      <c r="F21" s="12">
        <v>33.83</v>
      </c>
      <c r="G21" s="13">
        <v>89.51</v>
      </c>
      <c r="H21" s="13">
        <f>TRUNC(TRUNC(G21 * J5, 2) + G21, 2)</f>
        <v>111.77</v>
      </c>
      <c r="I21" s="13">
        <f t="shared" si="0"/>
        <v>3781.17</v>
      </c>
      <c r="J21" s="14">
        <f>I21 / J4</f>
        <v>7.4213894100572759E-3</v>
      </c>
    </row>
    <row r="22" spans="1:10" ht="26.1" customHeight="1" x14ac:dyDescent="0.25">
      <c r="A22" s="10" t="s">
        <v>159</v>
      </c>
      <c r="B22" s="10" t="s">
        <v>160</v>
      </c>
      <c r="C22" s="10" t="s">
        <v>50</v>
      </c>
      <c r="D22" s="10" t="s">
        <v>161</v>
      </c>
      <c r="E22" s="11" t="s">
        <v>68</v>
      </c>
      <c r="F22" s="12">
        <v>137.49</v>
      </c>
      <c r="G22" s="13">
        <v>14.77</v>
      </c>
      <c r="H22" s="13">
        <f>TRUNC(TRUNC(G22 * J5, 2) + G22, 2)</f>
        <v>18.440000000000001</v>
      </c>
      <c r="I22" s="13">
        <f t="shared" si="0"/>
        <v>2535.31</v>
      </c>
      <c r="J22" s="14">
        <f>I22 / J4</f>
        <v>4.9761113055515381E-3</v>
      </c>
    </row>
    <row r="23" spans="1:10" ht="26.1" customHeight="1" x14ac:dyDescent="0.25">
      <c r="A23" s="10" t="s">
        <v>173</v>
      </c>
      <c r="B23" s="10" t="s">
        <v>174</v>
      </c>
      <c r="C23" s="10" t="s">
        <v>50</v>
      </c>
      <c r="D23" s="10" t="s">
        <v>175</v>
      </c>
      <c r="E23" s="11" t="s">
        <v>68</v>
      </c>
      <c r="F23" s="12">
        <v>19.27</v>
      </c>
      <c r="G23" s="13">
        <v>21.33</v>
      </c>
      <c r="H23" s="13">
        <f>TRUNC(TRUNC(G23 * J5, 2) + G23, 2)</f>
        <v>26.63</v>
      </c>
      <c r="I23" s="13">
        <f t="shared" si="0"/>
        <v>513.16</v>
      </c>
      <c r="J23" s="14">
        <f>I23 / J4</f>
        <v>1.0071909461000143E-3</v>
      </c>
    </row>
    <row r="24" spans="1:10" ht="39" customHeight="1" x14ac:dyDescent="0.25">
      <c r="A24" s="10" t="s">
        <v>178</v>
      </c>
      <c r="B24" s="10" t="s">
        <v>179</v>
      </c>
      <c r="C24" s="10" t="s">
        <v>180</v>
      </c>
      <c r="D24" s="10" t="s">
        <v>181</v>
      </c>
      <c r="E24" s="11" t="s">
        <v>88</v>
      </c>
      <c r="F24" s="12">
        <v>3.98</v>
      </c>
      <c r="G24" s="13">
        <v>911.73</v>
      </c>
      <c r="H24" s="13">
        <f>TRUNC(TRUNC(G24 * J5, 2) + G24, 2)</f>
        <v>1138.47</v>
      </c>
      <c r="I24" s="13">
        <f t="shared" si="0"/>
        <v>4531.1099999999997</v>
      </c>
      <c r="J24" s="14">
        <f>I24 / J4</f>
        <v>8.8933139133666617E-3</v>
      </c>
    </row>
    <row r="25" spans="1:10" ht="26.1" customHeight="1" x14ac:dyDescent="0.25">
      <c r="A25" s="10" t="s">
        <v>189</v>
      </c>
      <c r="B25" s="10" t="s">
        <v>190</v>
      </c>
      <c r="C25" s="10" t="s">
        <v>50</v>
      </c>
      <c r="D25" s="10" t="s">
        <v>191</v>
      </c>
      <c r="E25" s="11" t="s">
        <v>53</v>
      </c>
      <c r="F25" s="12">
        <v>39.950000000000003</v>
      </c>
      <c r="G25" s="13">
        <v>43.15</v>
      </c>
      <c r="H25" s="13">
        <f>TRUNC(TRUNC(G25 * J5, 2) + G25, 2)</f>
        <v>53.88</v>
      </c>
      <c r="I25" s="13">
        <f t="shared" si="0"/>
        <v>2152.5</v>
      </c>
      <c r="J25" s="14">
        <f>I25 / J4</f>
        <v>4.2247613054023714E-3</v>
      </c>
    </row>
    <row r="26" spans="1:10" ht="24" customHeight="1" x14ac:dyDescent="0.25">
      <c r="A26" s="5" t="s">
        <v>721</v>
      </c>
      <c r="B26" s="5" t="s">
        <v>711</v>
      </c>
      <c r="C26" s="5"/>
      <c r="D26" s="5" t="s">
        <v>722</v>
      </c>
      <c r="E26" s="6"/>
      <c r="F26" s="7">
        <v>1</v>
      </c>
      <c r="G26" s="7" t="s">
        <v>638</v>
      </c>
      <c r="H26" s="8">
        <f>I27 + I28 + I29 + I30 + I31 + I32</f>
        <v>5676.87</v>
      </c>
      <c r="I26" s="8">
        <f t="shared" si="0"/>
        <v>5676.87</v>
      </c>
      <c r="J26" s="9">
        <f>I26 / J4</f>
        <v>1.1142123443344743E-2</v>
      </c>
    </row>
    <row r="27" spans="1:10" ht="39" customHeight="1" x14ac:dyDescent="0.25">
      <c r="A27" s="10" t="s">
        <v>723</v>
      </c>
      <c r="B27" s="10" t="s">
        <v>141</v>
      </c>
      <c r="C27" s="10" t="s">
        <v>50</v>
      </c>
      <c r="D27" s="10" t="s">
        <v>142</v>
      </c>
      <c r="E27" s="11" t="s">
        <v>53</v>
      </c>
      <c r="F27" s="12">
        <v>6.53</v>
      </c>
      <c r="G27" s="13">
        <v>50.09</v>
      </c>
      <c r="H27" s="13">
        <f>TRUNC(TRUNC(G27 * J5, 2) + G27, 2)</f>
        <v>62.54</v>
      </c>
      <c r="I27" s="13">
        <f t="shared" si="0"/>
        <v>408.38</v>
      </c>
      <c r="J27" s="14">
        <f>I27 / J4</f>
        <v>8.0153682782820935E-4</v>
      </c>
    </row>
    <row r="28" spans="1:10" ht="39" customHeight="1" x14ac:dyDescent="0.25">
      <c r="A28" s="10" t="s">
        <v>199</v>
      </c>
      <c r="B28" s="10" t="s">
        <v>200</v>
      </c>
      <c r="C28" s="10" t="s">
        <v>50</v>
      </c>
      <c r="D28" s="10" t="s">
        <v>201</v>
      </c>
      <c r="E28" s="11" t="s">
        <v>53</v>
      </c>
      <c r="F28" s="12">
        <v>16.329999999999998</v>
      </c>
      <c r="G28" s="13">
        <v>77.91</v>
      </c>
      <c r="H28" s="13">
        <f>TRUNC(TRUNC(G28 * J5, 2) + G28, 2)</f>
        <v>97.28</v>
      </c>
      <c r="I28" s="13">
        <f t="shared" si="0"/>
        <v>1588.58</v>
      </c>
      <c r="J28" s="14">
        <f>I28 / J4</f>
        <v>3.1179425386927292E-3</v>
      </c>
    </row>
    <row r="29" spans="1:10" ht="39" customHeight="1" x14ac:dyDescent="0.25">
      <c r="A29" s="10" t="s">
        <v>204</v>
      </c>
      <c r="B29" s="10" t="s">
        <v>205</v>
      </c>
      <c r="C29" s="10" t="s">
        <v>50</v>
      </c>
      <c r="D29" s="10" t="s">
        <v>206</v>
      </c>
      <c r="E29" s="11" t="s">
        <v>68</v>
      </c>
      <c r="F29" s="12">
        <v>18.86</v>
      </c>
      <c r="G29" s="13">
        <v>17.8</v>
      </c>
      <c r="H29" s="13">
        <f>TRUNC(TRUNC(G29 * J5, 2) + G29, 2)</f>
        <v>22.22</v>
      </c>
      <c r="I29" s="13">
        <f t="shared" si="0"/>
        <v>419.06</v>
      </c>
      <c r="J29" s="14">
        <f>I29 / J4</f>
        <v>8.2249870970588516E-4</v>
      </c>
    </row>
    <row r="30" spans="1:10" ht="39" customHeight="1" x14ac:dyDescent="0.25">
      <c r="A30" s="10" t="s">
        <v>207</v>
      </c>
      <c r="B30" s="10" t="s">
        <v>208</v>
      </c>
      <c r="C30" s="10" t="s">
        <v>50</v>
      </c>
      <c r="D30" s="10" t="s">
        <v>209</v>
      </c>
      <c r="E30" s="11" t="s">
        <v>68</v>
      </c>
      <c r="F30" s="12">
        <v>46.72</v>
      </c>
      <c r="G30" s="13">
        <v>15.05</v>
      </c>
      <c r="H30" s="13">
        <f>TRUNC(TRUNC(G30 * J5, 2) + G30, 2)</f>
        <v>18.79</v>
      </c>
      <c r="I30" s="13">
        <f t="shared" si="0"/>
        <v>877.86</v>
      </c>
      <c r="J30" s="14">
        <f>I30 / J4</f>
        <v>1.7229960323161561E-3</v>
      </c>
    </row>
    <row r="31" spans="1:10" ht="39" customHeight="1" x14ac:dyDescent="0.25">
      <c r="A31" s="10" t="s">
        <v>724</v>
      </c>
      <c r="B31" s="10" t="s">
        <v>179</v>
      </c>
      <c r="C31" s="10" t="s">
        <v>180</v>
      </c>
      <c r="D31" s="10" t="s">
        <v>181</v>
      </c>
      <c r="E31" s="11" t="s">
        <v>88</v>
      </c>
      <c r="F31" s="12">
        <v>1.1399999999999999</v>
      </c>
      <c r="G31" s="13">
        <v>911.73</v>
      </c>
      <c r="H31" s="13">
        <f>TRUNC(TRUNC(G31 * J5, 2) + G31, 2)</f>
        <v>1138.47</v>
      </c>
      <c r="I31" s="13">
        <f t="shared" si="0"/>
        <v>1297.8499999999999</v>
      </c>
      <c r="J31" s="14">
        <f>I31 / J4</f>
        <v>2.5473200744327374E-3</v>
      </c>
    </row>
    <row r="32" spans="1:10" ht="26.1" customHeight="1" x14ac:dyDescent="0.25">
      <c r="A32" s="10" t="s">
        <v>725</v>
      </c>
      <c r="B32" s="10" t="s">
        <v>190</v>
      </c>
      <c r="C32" s="10" t="s">
        <v>50</v>
      </c>
      <c r="D32" s="10" t="s">
        <v>191</v>
      </c>
      <c r="E32" s="11" t="s">
        <v>53</v>
      </c>
      <c r="F32" s="12">
        <v>20.14</v>
      </c>
      <c r="G32" s="13">
        <v>43.15</v>
      </c>
      <c r="H32" s="13">
        <f>TRUNC(TRUNC(G32 * J5, 2) + G32, 2)</f>
        <v>53.88</v>
      </c>
      <c r="I32" s="13">
        <f t="shared" si="0"/>
        <v>1085.1400000000001</v>
      </c>
      <c r="J32" s="14">
        <f>I32 / J4</f>
        <v>2.1298292603690269E-3</v>
      </c>
    </row>
    <row r="33" spans="1:10" ht="24" customHeight="1" x14ac:dyDescent="0.25">
      <c r="A33" s="5" t="s">
        <v>726</v>
      </c>
      <c r="B33" s="5" t="s">
        <v>711</v>
      </c>
      <c r="C33" s="5"/>
      <c r="D33" s="5" t="s">
        <v>727</v>
      </c>
      <c r="E33" s="6"/>
      <c r="F33" s="7">
        <v>1</v>
      </c>
      <c r="G33" s="7" t="s">
        <v>638</v>
      </c>
      <c r="H33" s="8">
        <f>I34 + I39</f>
        <v>6319.3099999999995</v>
      </c>
      <c r="I33" s="8">
        <f t="shared" si="0"/>
        <v>6319.31</v>
      </c>
      <c r="J33" s="9">
        <f>I33 / J4</f>
        <v>1.2403055221761794E-2</v>
      </c>
    </row>
    <row r="34" spans="1:10" ht="24" customHeight="1" x14ac:dyDescent="0.25">
      <c r="A34" s="5" t="s">
        <v>728</v>
      </c>
      <c r="B34" s="5" t="s">
        <v>711</v>
      </c>
      <c r="C34" s="5"/>
      <c r="D34" s="5" t="s">
        <v>729</v>
      </c>
      <c r="E34" s="6"/>
      <c r="F34" s="7">
        <v>1</v>
      </c>
      <c r="G34" s="7" t="s">
        <v>638</v>
      </c>
      <c r="H34" s="8">
        <f>I35 + I36 + I37 + I38</f>
        <v>3823.8700000000003</v>
      </c>
      <c r="I34" s="8">
        <f t="shared" si="0"/>
        <v>3823.87</v>
      </c>
      <c r="J34" s="9">
        <f>I34 / J4</f>
        <v>7.505197683107534E-3</v>
      </c>
    </row>
    <row r="35" spans="1:10" ht="51.9" customHeight="1" x14ac:dyDescent="0.25">
      <c r="A35" s="10" t="s">
        <v>212</v>
      </c>
      <c r="B35" s="10" t="s">
        <v>213</v>
      </c>
      <c r="C35" s="10" t="s">
        <v>50</v>
      </c>
      <c r="D35" s="10" t="s">
        <v>214</v>
      </c>
      <c r="E35" s="11" t="s">
        <v>53</v>
      </c>
      <c r="F35" s="12">
        <v>17.600000000000001</v>
      </c>
      <c r="G35" s="13">
        <v>60.72</v>
      </c>
      <c r="H35" s="13">
        <f>TRUNC(TRUNC(G35 * J5, 2) + G35, 2)</f>
        <v>75.819999999999993</v>
      </c>
      <c r="I35" s="13">
        <f t="shared" si="0"/>
        <v>1334.43</v>
      </c>
      <c r="J35" s="14">
        <f>I35 / J4</f>
        <v>2.6191164825867998E-3</v>
      </c>
    </row>
    <row r="36" spans="1:10" ht="39" customHeight="1" x14ac:dyDescent="0.25">
      <c r="A36" s="10" t="s">
        <v>227</v>
      </c>
      <c r="B36" s="10" t="s">
        <v>228</v>
      </c>
      <c r="C36" s="10" t="s">
        <v>50</v>
      </c>
      <c r="D36" s="10" t="s">
        <v>229</v>
      </c>
      <c r="E36" s="11" t="s">
        <v>68</v>
      </c>
      <c r="F36" s="12">
        <v>35.33</v>
      </c>
      <c r="G36" s="13">
        <v>14.88</v>
      </c>
      <c r="H36" s="13">
        <f>TRUNC(TRUNC(G36 * J5, 2) + G36, 2)</f>
        <v>18.579999999999998</v>
      </c>
      <c r="I36" s="13">
        <f t="shared" si="0"/>
        <v>656.43</v>
      </c>
      <c r="J36" s="14">
        <f>I36 / J4</f>
        <v>1.2883902734983873E-3</v>
      </c>
    </row>
    <row r="37" spans="1:10" ht="39" customHeight="1" x14ac:dyDescent="0.25">
      <c r="A37" s="10" t="s">
        <v>230</v>
      </c>
      <c r="B37" s="10" t="s">
        <v>231</v>
      </c>
      <c r="C37" s="10" t="s">
        <v>50</v>
      </c>
      <c r="D37" s="10" t="s">
        <v>232</v>
      </c>
      <c r="E37" s="11" t="s">
        <v>68</v>
      </c>
      <c r="F37" s="12">
        <v>65.38</v>
      </c>
      <c r="G37" s="13">
        <v>11.47</v>
      </c>
      <c r="H37" s="13">
        <f>TRUNC(TRUNC(G37 * J5, 2) + G37, 2)</f>
        <v>14.32</v>
      </c>
      <c r="I37" s="13">
        <f t="shared" si="0"/>
        <v>936.24</v>
      </c>
      <c r="J37" s="14">
        <f>I37 / J4</f>
        <v>1.8375798023553618E-3</v>
      </c>
    </row>
    <row r="38" spans="1:10" ht="39" customHeight="1" x14ac:dyDescent="0.25">
      <c r="A38" s="10" t="s">
        <v>233</v>
      </c>
      <c r="B38" s="10" t="s">
        <v>234</v>
      </c>
      <c r="C38" s="10" t="s">
        <v>50</v>
      </c>
      <c r="D38" s="10" t="s">
        <v>235</v>
      </c>
      <c r="E38" s="11" t="s">
        <v>88</v>
      </c>
      <c r="F38" s="12">
        <v>0.8</v>
      </c>
      <c r="G38" s="13">
        <v>897.71</v>
      </c>
      <c r="H38" s="13">
        <f>TRUNC(TRUNC(G38 * J5, 2) + G38, 2)</f>
        <v>1120.97</v>
      </c>
      <c r="I38" s="13">
        <f t="shared" si="0"/>
        <v>896.77</v>
      </c>
      <c r="J38" s="14">
        <f>I38 / J4</f>
        <v>1.7601111246669848E-3</v>
      </c>
    </row>
    <row r="39" spans="1:10" ht="24" customHeight="1" x14ac:dyDescent="0.25">
      <c r="A39" s="5" t="s">
        <v>730</v>
      </c>
      <c r="B39" s="5" t="s">
        <v>711</v>
      </c>
      <c r="C39" s="5"/>
      <c r="D39" s="5" t="s">
        <v>731</v>
      </c>
      <c r="E39" s="6"/>
      <c r="F39" s="7">
        <v>1</v>
      </c>
      <c r="G39" s="7" t="s">
        <v>638</v>
      </c>
      <c r="H39" s="8">
        <f>I40 + I41 + I42</f>
        <v>2495.44</v>
      </c>
      <c r="I39" s="8">
        <f t="shared" si="0"/>
        <v>2495.44</v>
      </c>
      <c r="J39" s="9">
        <f>I39 / J4</f>
        <v>4.8978575386542603E-3</v>
      </c>
    </row>
    <row r="40" spans="1:10" ht="51.9" customHeight="1" x14ac:dyDescent="0.25">
      <c r="A40" s="10" t="s">
        <v>237</v>
      </c>
      <c r="B40" s="10" t="s">
        <v>238</v>
      </c>
      <c r="C40" s="10" t="s">
        <v>50</v>
      </c>
      <c r="D40" s="10" t="s">
        <v>239</v>
      </c>
      <c r="E40" s="11" t="s">
        <v>53</v>
      </c>
      <c r="F40" s="12">
        <v>10.89</v>
      </c>
      <c r="G40" s="13">
        <v>76.91</v>
      </c>
      <c r="H40" s="13">
        <f>TRUNC(TRUNC(G40 * J5, 2) + G40, 2)</f>
        <v>96.03</v>
      </c>
      <c r="I40" s="13">
        <f t="shared" si="0"/>
        <v>1045.76</v>
      </c>
      <c r="J40" s="14">
        <f>I40 / J4</f>
        <v>2.0525372277526524E-3</v>
      </c>
    </row>
    <row r="41" spans="1:10" ht="39" customHeight="1" x14ac:dyDescent="0.25">
      <c r="A41" s="10" t="s">
        <v>732</v>
      </c>
      <c r="B41" s="10" t="s">
        <v>228</v>
      </c>
      <c r="C41" s="10" t="s">
        <v>50</v>
      </c>
      <c r="D41" s="10" t="s">
        <v>229</v>
      </c>
      <c r="E41" s="11" t="s">
        <v>68</v>
      </c>
      <c r="F41" s="12">
        <v>32.15</v>
      </c>
      <c r="G41" s="13">
        <v>14.88</v>
      </c>
      <c r="H41" s="13">
        <f>TRUNC(TRUNC(G41 * J5, 2) + G41, 2)</f>
        <v>18.579999999999998</v>
      </c>
      <c r="I41" s="13">
        <f t="shared" si="0"/>
        <v>597.34</v>
      </c>
      <c r="J41" s="14">
        <f>I41 / J4</f>
        <v>1.1724129701133812E-3</v>
      </c>
    </row>
    <row r="42" spans="1:10" ht="39" customHeight="1" x14ac:dyDescent="0.25">
      <c r="A42" s="10" t="s">
        <v>246</v>
      </c>
      <c r="B42" s="10" t="s">
        <v>247</v>
      </c>
      <c r="C42" s="10" t="s">
        <v>50</v>
      </c>
      <c r="D42" s="10" t="s">
        <v>248</v>
      </c>
      <c r="E42" s="11" t="s">
        <v>88</v>
      </c>
      <c r="F42" s="12">
        <v>0.76</v>
      </c>
      <c r="G42" s="13">
        <v>898.14</v>
      </c>
      <c r="H42" s="13">
        <f>TRUNC(TRUNC(G42 * J5, 2) + G42, 2)</f>
        <v>1121.5</v>
      </c>
      <c r="I42" s="13">
        <f t="shared" si="0"/>
        <v>852.34</v>
      </c>
      <c r="J42" s="14">
        <f>I42 / J4</f>
        <v>1.6729073407882266E-3</v>
      </c>
    </row>
    <row r="43" spans="1:10" ht="24" customHeight="1" x14ac:dyDescent="0.25">
      <c r="A43" s="5" t="s">
        <v>733</v>
      </c>
      <c r="B43" s="5" t="s">
        <v>711</v>
      </c>
      <c r="C43" s="5"/>
      <c r="D43" s="5" t="s">
        <v>734</v>
      </c>
      <c r="E43" s="6"/>
      <c r="F43" s="7">
        <v>1</v>
      </c>
      <c r="G43" s="7" t="s">
        <v>638</v>
      </c>
      <c r="H43" s="8">
        <f>I44 + I45</f>
        <v>12911.98</v>
      </c>
      <c r="I43" s="8">
        <f t="shared" si="0"/>
        <v>12911.98</v>
      </c>
      <c r="J43" s="9">
        <f>I43 / J4</f>
        <v>2.5342640408887021E-2</v>
      </c>
    </row>
    <row r="44" spans="1:10" ht="51.9" customHeight="1" x14ac:dyDescent="0.25">
      <c r="A44" s="10" t="s">
        <v>249</v>
      </c>
      <c r="B44" s="10" t="s">
        <v>250</v>
      </c>
      <c r="C44" s="10" t="s">
        <v>180</v>
      </c>
      <c r="D44" s="10" t="s">
        <v>251</v>
      </c>
      <c r="E44" s="11" t="s">
        <v>53</v>
      </c>
      <c r="F44" s="12">
        <v>60.41</v>
      </c>
      <c r="G44" s="13">
        <v>165.24</v>
      </c>
      <c r="H44" s="13">
        <f>TRUNC(TRUNC(G44 * J5, 2) + G44, 2)</f>
        <v>206.33</v>
      </c>
      <c r="I44" s="13">
        <f t="shared" si="0"/>
        <v>12464.39</v>
      </c>
      <c r="J44" s="14">
        <f>I44 / J4</f>
        <v>2.446414521135622E-2</v>
      </c>
    </row>
    <row r="45" spans="1:10" ht="26.1" customHeight="1" x14ac:dyDescent="0.25">
      <c r="A45" s="10" t="s">
        <v>263</v>
      </c>
      <c r="B45" s="10" t="s">
        <v>264</v>
      </c>
      <c r="C45" s="10" t="s">
        <v>50</v>
      </c>
      <c r="D45" s="10" t="s">
        <v>265</v>
      </c>
      <c r="E45" s="11" t="s">
        <v>75</v>
      </c>
      <c r="F45" s="12">
        <v>27.46</v>
      </c>
      <c r="G45" s="13">
        <v>13.06</v>
      </c>
      <c r="H45" s="13">
        <f>TRUNC(TRUNC(G45 * J5, 2) + G45, 2)</f>
        <v>16.3</v>
      </c>
      <c r="I45" s="13">
        <f t="shared" si="0"/>
        <v>447.59</v>
      </c>
      <c r="J45" s="14">
        <f>I45 / J4</f>
        <v>8.7849519753080017E-4</v>
      </c>
    </row>
    <row r="46" spans="1:10" ht="24" customHeight="1" x14ac:dyDescent="0.25">
      <c r="A46" s="5" t="s">
        <v>735</v>
      </c>
      <c r="B46" s="5" t="s">
        <v>711</v>
      </c>
      <c r="C46" s="5"/>
      <c r="D46" s="5" t="s">
        <v>736</v>
      </c>
      <c r="E46" s="6"/>
      <c r="F46" s="7">
        <v>1</v>
      </c>
      <c r="G46" s="7" t="s">
        <v>638</v>
      </c>
      <c r="H46" s="8">
        <f>I47 + I48 + I49 + I50</f>
        <v>10822.72</v>
      </c>
      <c r="I46" s="8">
        <f t="shared" si="0"/>
        <v>10822.72</v>
      </c>
      <c r="J46" s="9">
        <f>I46 / J4</f>
        <v>2.1242001707412011E-2</v>
      </c>
    </row>
    <row r="47" spans="1:10" ht="51.9" customHeight="1" x14ac:dyDescent="0.25">
      <c r="A47" s="10" t="s">
        <v>269</v>
      </c>
      <c r="B47" s="10" t="s">
        <v>270</v>
      </c>
      <c r="C47" s="10" t="s">
        <v>50</v>
      </c>
      <c r="D47" s="10" t="s">
        <v>737</v>
      </c>
      <c r="E47" s="11" t="s">
        <v>53</v>
      </c>
      <c r="F47" s="12">
        <v>126.1</v>
      </c>
      <c r="G47" s="13">
        <v>7.94</v>
      </c>
      <c r="H47" s="13">
        <f>TRUNC(TRUNC(G47 * J5, 2) + G47, 2)</f>
        <v>9.91</v>
      </c>
      <c r="I47" s="13">
        <f t="shared" si="0"/>
        <v>1249.6500000000001</v>
      </c>
      <c r="J47" s="14">
        <f>I47 / J4</f>
        <v>2.4527168247600807E-3</v>
      </c>
    </row>
    <row r="48" spans="1:10" ht="51.9" customHeight="1" x14ac:dyDescent="0.25">
      <c r="A48" s="10" t="s">
        <v>275</v>
      </c>
      <c r="B48" s="10" t="s">
        <v>276</v>
      </c>
      <c r="C48" s="10" t="s">
        <v>50</v>
      </c>
      <c r="D48" s="10" t="s">
        <v>277</v>
      </c>
      <c r="E48" s="11" t="s">
        <v>53</v>
      </c>
      <c r="F48" s="12">
        <v>126.1</v>
      </c>
      <c r="G48" s="13">
        <v>43.63</v>
      </c>
      <c r="H48" s="13">
        <f>TRUNC(TRUNC(G48 * J5, 2) + G48, 2)</f>
        <v>54.48</v>
      </c>
      <c r="I48" s="13">
        <f t="shared" si="0"/>
        <v>6869.92</v>
      </c>
      <c r="J48" s="14">
        <f>I48 / J4</f>
        <v>1.3483750145045232E-2</v>
      </c>
    </row>
    <row r="49" spans="1:10" ht="26.1" customHeight="1" x14ac:dyDescent="0.25">
      <c r="A49" s="10" t="s">
        <v>281</v>
      </c>
      <c r="B49" s="10" t="s">
        <v>282</v>
      </c>
      <c r="C49" s="10" t="s">
        <v>50</v>
      </c>
      <c r="D49" s="10" t="s">
        <v>283</v>
      </c>
      <c r="E49" s="11" t="s">
        <v>75</v>
      </c>
      <c r="F49" s="12">
        <v>27.46</v>
      </c>
      <c r="G49" s="13">
        <v>44.96</v>
      </c>
      <c r="H49" s="13">
        <f>TRUNC(TRUNC(G49 * J5, 2) + G49, 2)</f>
        <v>56.14</v>
      </c>
      <c r="I49" s="13">
        <f t="shared" si="0"/>
        <v>1541.6</v>
      </c>
      <c r="J49" s="14">
        <f>I49 / J4</f>
        <v>3.0257338111072223E-3</v>
      </c>
    </row>
    <row r="50" spans="1:10" ht="26.1" customHeight="1" x14ac:dyDescent="0.25">
      <c r="A50" s="10" t="s">
        <v>292</v>
      </c>
      <c r="B50" s="10" t="s">
        <v>293</v>
      </c>
      <c r="C50" s="10" t="s">
        <v>50</v>
      </c>
      <c r="D50" s="10" t="s">
        <v>294</v>
      </c>
      <c r="E50" s="11" t="s">
        <v>75</v>
      </c>
      <c r="F50" s="12">
        <v>27.46</v>
      </c>
      <c r="G50" s="13">
        <v>33.880000000000003</v>
      </c>
      <c r="H50" s="13">
        <f>TRUNC(TRUNC(G50 * J5, 2) + G50, 2)</f>
        <v>42.3</v>
      </c>
      <c r="I50" s="13">
        <f t="shared" si="0"/>
        <v>1161.55</v>
      </c>
      <c r="J50" s="14">
        <f>I50 / J4</f>
        <v>2.2798009264994772E-3</v>
      </c>
    </row>
    <row r="51" spans="1:10" ht="24" customHeight="1" x14ac:dyDescent="0.25">
      <c r="A51" s="5" t="s">
        <v>738</v>
      </c>
      <c r="B51" s="5" t="s">
        <v>711</v>
      </c>
      <c r="C51" s="5"/>
      <c r="D51" s="5" t="s">
        <v>739</v>
      </c>
      <c r="E51" s="6"/>
      <c r="F51" s="7">
        <v>1</v>
      </c>
      <c r="G51" s="7" t="s">
        <v>638</v>
      </c>
      <c r="H51" s="8">
        <f>I52</f>
        <v>2699.8</v>
      </c>
      <c r="I51" s="8">
        <f t="shared" si="0"/>
        <v>2699.8</v>
      </c>
      <c r="J51" s="9">
        <f>I51 / J4</f>
        <v>5.2989596154821477E-3</v>
      </c>
    </row>
    <row r="52" spans="1:10" ht="26.1" customHeight="1" x14ac:dyDescent="0.25">
      <c r="A52" s="10" t="s">
        <v>304</v>
      </c>
      <c r="B52" s="10" t="s">
        <v>305</v>
      </c>
      <c r="C52" s="10" t="s">
        <v>50</v>
      </c>
      <c r="D52" s="10" t="s">
        <v>306</v>
      </c>
      <c r="E52" s="11" t="s">
        <v>53</v>
      </c>
      <c r="F52" s="12">
        <v>126.1</v>
      </c>
      <c r="G52" s="13">
        <v>17.149999999999999</v>
      </c>
      <c r="H52" s="13">
        <f>TRUNC(TRUNC(G52 * J5, 2) + G52, 2)</f>
        <v>21.41</v>
      </c>
      <c r="I52" s="13">
        <f t="shared" si="0"/>
        <v>2699.8</v>
      </c>
      <c r="J52" s="14">
        <f>I52 / J4</f>
        <v>5.2989596154821477E-3</v>
      </c>
    </row>
    <row r="53" spans="1:10" ht="24" customHeight="1" x14ac:dyDescent="0.25">
      <c r="A53" s="5" t="s">
        <v>18</v>
      </c>
      <c r="B53" s="5" t="s">
        <v>711</v>
      </c>
      <c r="C53" s="5"/>
      <c r="D53" s="5" t="s">
        <v>19</v>
      </c>
      <c r="E53" s="6"/>
      <c r="F53" s="7">
        <v>1</v>
      </c>
      <c r="G53" s="7" t="s">
        <v>638</v>
      </c>
      <c r="H53" s="8">
        <f>I54 + I56 + I61 + I76 + I86 + I89 + I91 + I99</f>
        <v>77057.14</v>
      </c>
      <c r="I53" s="8">
        <f t="shared" si="0"/>
        <v>77057.14</v>
      </c>
      <c r="J53" s="9">
        <f>I53 / J4</f>
        <v>0.15124182270707237</v>
      </c>
    </row>
    <row r="54" spans="1:10" ht="24" customHeight="1" x14ac:dyDescent="0.25">
      <c r="A54" s="5" t="s">
        <v>740</v>
      </c>
      <c r="B54" s="5" t="s">
        <v>711</v>
      </c>
      <c r="C54" s="5"/>
      <c r="D54" s="5" t="s">
        <v>713</v>
      </c>
      <c r="E54" s="6"/>
      <c r="F54" s="7">
        <v>1</v>
      </c>
      <c r="G54" s="7" t="s">
        <v>638</v>
      </c>
      <c r="H54" s="8">
        <f>I55</f>
        <v>1382.94</v>
      </c>
      <c r="I54" s="8">
        <f t="shared" si="0"/>
        <v>1382.94</v>
      </c>
      <c r="J54" s="9">
        <f>I54 / J4</f>
        <v>2.7143281763963561E-3</v>
      </c>
    </row>
    <row r="55" spans="1:10" ht="26.1" customHeight="1" x14ac:dyDescent="0.25">
      <c r="A55" s="10" t="s">
        <v>741</v>
      </c>
      <c r="B55" s="10" t="s">
        <v>96</v>
      </c>
      <c r="C55" s="10" t="s">
        <v>50</v>
      </c>
      <c r="D55" s="10" t="s">
        <v>97</v>
      </c>
      <c r="E55" s="11" t="s">
        <v>84</v>
      </c>
      <c r="F55" s="12">
        <v>9</v>
      </c>
      <c r="G55" s="13">
        <v>123.06</v>
      </c>
      <c r="H55" s="13">
        <f>TRUNC(TRUNC(G55 * J5, 2) + G55, 2)</f>
        <v>153.66</v>
      </c>
      <c r="I55" s="13">
        <f t="shared" si="0"/>
        <v>1382.94</v>
      </c>
      <c r="J55" s="14">
        <f>I55 / J4</f>
        <v>2.7143281763963561E-3</v>
      </c>
    </row>
    <row r="56" spans="1:10" ht="24" customHeight="1" x14ac:dyDescent="0.25">
      <c r="A56" s="5" t="s">
        <v>742</v>
      </c>
      <c r="B56" s="5" t="s">
        <v>711</v>
      </c>
      <c r="C56" s="5"/>
      <c r="D56" s="5" t="s">
        <v>715</v>
      </c>
      <c r="E56" s="6"/>
      <c r="F56" s="7">
        <v>1</v>
      </c>
      <c r="G56" s="7" t="s">
        <v>638</v>
      </c>
      <c r="H56" s="8">
        <f>I57 + I58 + I59 + I60</f>
        <v>3872.84</v>
      </c>
      <c r="I56" s="8">
        <f t="shared" si="0"/>
        <v>3872.84</v>
      </c>
      <c r="J56" s="9">
        <f>I56 / J4</f>
        <v>7.601312229507327E-3</v>
      </c>
    </row>
    <row r="57" spans="1:10" ht="39" customHeight="1" x14ac:dyDescent="0.25">
      <c r="A57" s="10" t="s">
        <v>743</v>
      </c>
      <c r="B57" s="10" t="s">
        <v>118</v>
      </c>
      <c r="C57" s="10" t="s">
        <v>50</v>
      </c>
      <c r="D57" s="10" t="s">
        <v>119</v>
      </c>
      <c r="E57" s="11" t="s">
        <v>88</v>
      </c>
      <c r="F57" s="12">
        <v>20.84</v>
      </c>
      <c r="G57" s="13">
        <v>106.64</v>
      </c>
      <c r="H57" s="13">
        <f>TRUNC(TRUNC(G57 * J5, 2) + G57, 2)</f>
        <v>133.16</v>
      </c>
      <c r="I57" s="13">
        <f t="shared" si="0"/>
        <v>2775.05</v>
      </c>
      <c r="J57" s="14">
        <f>I57 / J4</f>
        <v>5.4466545229067834E-3</v>
      </c>
    </row>
    <row r="58" spans="1:10" ht="26.1" customHeight="1" x14ac:dyDescent="0.25">
      <c r="A58" s="10" t="s">
        <v>744</v>
      </c>
      <c r="B58" s="10" t="s">
        <v>124</v>
      </c>
      <c r="C58" s="10" t="s">
        <v>50</v>
      </c>
      <c r="D58" s="10" t="s">
        <v>125</v>
      </c>
      <c r="E58" s="11" t="s">
        <v>88</v>
      </c>
      <c r="F58" s="12">
        <v>16.809999999999999</v>
      </c>
      <c r="G58" s="13">
        <v>28.25</v>
      </c>
      <c r="H58" s="13">
        <f>TRUNC(TRUNC(G58 * J5, 2) + G58, 2)</f>
        <v>35.270000000000003</v>
      </c>
      <c r="I58" s="13">
        <f t="shared" si="0"/>
        <v>592.88</v>
      </c>
      <c r="J58" s="14">
        <f>I58 / J4</f>
        <v>1.1636592254341269E-3</v>
      </c>
    </row>
    <row r="59" spans="1:10" ht="39" customHeight="1" x14ac:dyDescent="0.25">
      <c r="A59" s="10" t="s">
        <v>745</v>
      </c>
      <c r="B59" s="10" t="s">
        <v>134</v>
      </c>
      <c r="C59" s="10" t="s">
        <v>50</v>
      </c>
      <c r="D59" s="10" t="s">
        <v>135</v>
      </c>
      <c r="E59" s="11" t="s">
        <v>88</v>
      </c>
      <c r="F59" s="12">
        <v>5.16</v>
      </c>
      <c r="G59" s="13">
        <v>58.17</v>
      </c>
      <c r="H59" s="13">
        <f>TRUNC(TRUNC(G59 * J5, 2) + G59, 2)</f>
        <v>72.63</v>
      </c>
      <c r="I59" s="13">
        <f t="shared" si="0"/>
        <v>374.77</v>
      </c>
      <c r="J59" s="14">
        <f>I59 / J4</f>
        <v>7.355697070502424E-4</v>
      </c>
    </row>
    <row r="60" spans="1:10" ht="26.1" customHeight="1" x14ac:dyDescent="0.25">
      <c r="A60" s="10" t="s">
        <v>746</v>
      </c>
      <c r="B60" s="10" t="s">
        <v>124</v>
      </c>
      <c r="C60" s="10" t="s">
        <v>50</v>
      </c>
      <c r="D60" s="10" t="s">
        <v>125</v>
      </c>
      <c r="E60" s="11" t="s">
        <v>88</v>
      </c>
      <c r="F60" s="12">
        <v>3.69</v>
      </c>
      <c r="G60" s="13">
        <v>28.25</v>
      </c>
      <c r="H60" s="13">
        <f>TRUNC(TRUNC(G60 * J5, 2) + G60, 2)</f>
        <v>35.270000000000003</v>
      </c>
      <c r="I60" s="13">
        <f t="shared" si="0"/>
        <v>130.13999999999999</v>
      </c>
      <c r="J60" s="14">
        <f>I60 / J4</f>
        <v>2.5542877411617403E-4</v>
      </c>
    </row>
    <row r="61" spans="1:10" ht="24" customHeight="1" x14ac:dyDescent="0.25">
      <c r="A61" s="5" t="s">
        <v>747</v>
      </c>
      <c r="B61" s="5" t="s">
        <v>711</v>
      </c>
      <c r="C61" s="5"/>
      <c r="D61" s="5" t="s">
        <v>718</v>
      </c>
      <c r="E61" s="6"/>
      <c r="F61" s="7">
        <v>1</v>
      </c>
      <c r="G61" s="7" t="s">
        <v>638</v>
      </c>
      <c r="H61" s="8">
        <f>I62 + I69</f>
        <v>18677.62</v>
      </c>
      <c r="I61" s="8">
        <f t="shared" si="0"/>
        <v>18677.62</v>
      </c>
      <c r="J61" s="9">
        <f>I61 / J4</f>
        <v>3.6658994774917276E-2</v>
      </c>
    </row>
    <row r="62" spans="1:10" ht="24" customHeight="1" x14ac:dyDescent="0.25">
      <c r="A62" s="5" t="s">
        <v>748</v>
      </c>
      <c r="B62" s="5" t="s">
        <v>711</v>
      </c>
      <c r="C62" s="5"/>
      <c r="D62" s="5" t="s">
        <v>720</v>
      </c>
      <c r="E62" s="6"/>
      <c r="F62" s="7">
        <v>1</v>
      </c>
      <c r="G62" s="7" t="s">
        <v>638</v>
      </c>
      <c r="H62" s="8">
        <f>I63 + I64 + I65 + I66 + I67 + I68</f>
        <v>12953.710000000001</v>
      </c>
      <c r="I62" s="8">
        <f t="shared" si="0"/>
        <v>12953.71</v>
      </c>
      <c r="J62" s="9">
        <f>I62 / J4</f>
        <v>2.5424544840605693E-2</v>
      </c>
    </row>
    <row r="63" spans="1:10" ht="39" customHeight="1" x14ac:dyDescent="0.25">
      <c r="A63" s="10" t="s">
        <v>749</v>
      </c>
      <c r="B63" s="10" t="s">
        <v>141</v>
      </c>
      <c r="C63" s="10" t="s">
        <v>50</v>
      </c>
      <c r="D63" s="10" t="s">
        <v>142</v>
      </c>
      <c r="E63" s="11" t="s">
        <v>53</v>
      </c>
      <c r="F63" s="12">
        <v>7.35</v>
      </c>
      <c r="G63" s="13">
        <v>50.09</v>
      </c>
      <c r="H63" s="13">
        <f>TRUNC(TRUNC(G63 * J5, 2) + G63, 2)</f>
        <v>62.54</v>
      </c>
      <c r="I63" s="13">
        <f t="shared" si="0"/>
        <v>459.66</v>
      </c>
      <c r="J63" s="14">
        <f>I63 / J4</f>
        <v>9.0218526440940963E-4</v>
      </c>
    </row>
    <row r="64" spans="1:10" ht="39" customHeight="1" x14ac:dyDescent="0.25">
      <c r="A64" s="10" t="s">
        <v>750</v>
      </c>
      <c r="B64" s="10" t="s">
        <v>147</v>
      </c>
      <c r="C64" s="10" t="s">
        <v>50</v>
      </c>
      <c r="D64" s="10" t="s">
        <v>148</v>
      </c>
      <c r="E64" s="11" t="s">
        <v>53</v>
      </c>
      <c r="F64" s="12">
        <v>32.06</v>
      </c>
      <c r="G64" s="13">
        <v>89.51</v>
      </c>
      <c r="H64" s="13">
        <f>TRUNC(TRUNC(G64 * J5, 2) + G64, 2)</f>
        <v>111.77</v>
      </c>
      <c r="I64" s="13">
        <f t="shared" si="0"/>
        <v>3583.34</v>
      </c>
      <c r="J64" s="14">
        <f>I64 / J4</f>
        <v>7.0331039145647084E-3</v>
      </c>
    </row>
    <row r="65" spans="1:10" ht="26.1" customHeight="1" x14ac:dyDescent="0.25">
      <c r="A65" s="10" t="s">
        <v>751</v>
      </c>
      <c r="B65" s="10" t="s">
        <v>160</v>
      </c>
      <c r="C65" s="10" t="s">
        <v>50</v>
      </c>
      <c r="D65" s="10" t="s">
        <v>161</v>
      </c>
      <c r="E65" s="11" t="s">
        <v>68</v>
      </c>
      <c r="F65" s="12">
        <v>116.66</v>
      </c>
      <c r="G65" s="13">
        <v>14.77</v>
      </c>
      <c r="H65" s="13">
        <f>TRUNC(TRUNC(G65 * J5, 2) + G65, 2)</f>
        <v>18.440000000000001</v>
      </c>
      <c r="I65" s="13">
        <f t="shared" si="0"/>
        <v>2151.21</v>
      </c>
      <c r="J65" s="14">
        <f>I65 / J4</f>
        <v>4.2222293927036639E-3</v>
      </c>
    </row>
    <row r="66" spans="1:10" ht="26.1" customHeight="1" x14ac:dyDescent="0.25">
      <c r="A66" s="10" t="s">
        <v>752</v>
      </c>
      <c r="B66" s="10" t="s">
        <v>174</v>
      </c>
      <c r="C66" s="10" t="s">
        <v>50</v>
      </c>
      <c r="D66" s="10" t="s">
        <v>175</v>
      </c>
      <c r="E66" s="11" t="s">
        <v>68</v>
      </c>
      <c r="F66" s="12">
        <v>20.84</v>
      </c>
      <c r="G66" s="13">
        <v>21.33</v>
      </c>
      <c r="H66" s="13">
        <f>TRUNC(TRUNC(G66 * J5, 2) + G66, 2)</f>
        <v>26.63</v>
      </c>
      <c r="I66" s="13">
        <f t="shared" si="0"/>
        <v>554.96</v>
      </c>
      <c r="J66" s="14">
        <f>I66 / J4</f>
        <v>1.089232768430244E-3</v>
      </c>
    </row>
    <row r="67" spans="1:10" ht="39" customHeight="1" x14ac:dyDescent="0.25">
      <c r="A67" s="10" t="s">
        <v>753</v>
      </c>
      <c r="B67" s="10" t="s">
        <v>179</v>
      </c>
      <c r="C67" s="10" t="s">
        <v>180</v>
      </c>
      <c r="D67" s="10" t="s">
        <v>181</v>
      </c>
      <c r="E67" s="11" t="s">
        <v>88</v>
      </c>
      <c r="F67" s="12">
        <v>3.66</v>
      </c>
      <c r="G67" s="13">
        <v>911.73</v>
      </c>
      <c r="H67" s="13">
        <f>TRUNC(TRUNC(G67 * J5, 2) + G67, 2)</f>
        <v>1138.47</v>
      </c>
      <c r="I67" s="13">
        <f t="shared" si="0"/>
        <v>4166.8</v>
      </c>
      <c r="J67" s="14">
        <f>I67 / J4</f>
        <v>8.1782742891292007E-3</v>
      </c>
    </row>
    <row r="68" spans="1:10" ht="26.1" customHeight="1" x14ac:dyDescent="0.25">
      <c r="A68" s="10" t="s">
        <v>754</v>
      </c>
      <c r="B68" s="10" t="s">
        <v>190</v>
      </c>
      <c r="C68" s="10" t="s">
        <v>50</v>
      </c>
      <c r="D68" s="10" t="s">
        <v>191</v>
      </c>
      <c r="E68" s="11" t="s">
        <v>53</v>
      </c>
      <c r="F68" s="12">
        <v>37.82</v>
      </c>
      <c r="G68" s="13">
        <v>43.15</v>
      </c>
      <c r="H68" s="13">
        <f>TRUNC(TRUNC(G68 * J5, 2) + G68, 2)</f>
        <v>53.88</v>
      </c>
      <c r="I68" s="13">
        <f t="shared" si="0"/>
        <v>2037.74</v>
      </c>
      <c r="J68" s="14">
        <f>I68 / J4</f>
        <v>3.9995192113684687E-3</v>
      </c>
    </row>
    <row r="69" spans="1:10" ht="24" customHeight="1" x14ac:dyDescent="0.25">
      <c r="A69" s="5" t="s">
        <v>755</v>
      </c>
      <c r="B69" s="5" t="s">
        <v>711</v>
      </c>
      <c r="C69" s="5"/>
      <c r="D69" s="5" t="s">
        <v>722</v>
      </c>
      <c r="E69" s="6"/>
      <c r="F69" s="7">
        <v>1</v>
      </c>
      <c r="G69" s="7" t="s">
        <v>638</v>
      </c>
      <c r="H69" s="8">
        <f>I70 + I71 + I72 + I73 + I74 + I75</f>
        <v>5723.91</v>
      </c>
      <c r="I69" s="8">
        <f t="shared" si="0"/>
        <v>5723.91</v>
      </c>
      <c r="J69" s="9">
        <f>I69 / J4</f>
        <v>1.1234449934311585E-2</v>
      </c>
    </row>
    <row r="70" spans="1:10" ht="39" customHeight="1" x14ac:dyDescent="0.25">
      <c r="A70" s="10" t="s">
        <v>756</v>
      </c>
      <c r="B70" s="10" t="s">
        <v>141</v>
      </c>
      <c r="C70" s="10" t="s">
        <v>50</v>
      </c>
      <c r="D70" s="10" t="s">
        <v>142</v>
      </c>
      <c r="E70" s="11" t="s">
        <v>53</v>
      </c>
      <c r="F70" s="12">
        <v>6.55</v>
      </c>
      <c r="G70" s="13">
        <v>50.09</v>
      </c>
      <c r="H70" s="13">
        <f>TRUNC(TRUNC(G70 * J5, 2) + G70, 2)</f>
        <v>62.54</v>
      </c>
      <c r="I70" s="13">
        <f t="shared" si="0"/>
        <v>409.63</v>
      </c>
      <c r="J70" s="14">
        <f>I70 / J4</f>
        <v>8.039902316060272E-4</v>
      </c>
    </row>
    <row r="71" spans="1:10" ht="39" customHeight="1" x14ac:dyDescent="0.25">
      <c r="A71" s="10" t="s">
        <v>757</v>
      </c>
      <c r="B71" s="10" t="s">
        <v>200</v>
      </c>
      <c r="C71" s="10" t="s">
        <v>50</v>
      </c>
      <c r="D71" s="10" t="s">
        <v>201</v>
      </c>
      <c r="E71" s="11" t="s">
        <v>53</v>
      </c>
      <c r="F71" s="12">
        <v>16.37</v>
      </c>
      <c r="G71" s="13">
        <v>77.91</v>
      </c>
      <c r="H71" s="13">
        <f>TRUNC(TRUNC(G71 * J5, 2) + G71, 2)</f>
        <v>97.28</v>
      </c>
      <c r="I71" s="13">
        <f t="shared" ref="I71:I134" si="1">TRUNC(F71 * H71,2)</f>
        <v>1592.47</v>
      </c>
      <c r="J71" s="14">
        <f>I71 / J4</f>
        <v>3.1255775312492985E-3</v>
      </c>
    </row>
    <row r="72" spans="1:10" ht="39" customHeight="1" x14ac:dyDescent="0.25">
      <c r="A72" s="10" t="s">
        <v>758</v>
      </c>
      <c r="B72" s="10" t="s">
        <v>205</v>
      </c>
      <c r="C72" s="10" t="s">
        <v>50</v>
      </c>
      <c r="D72" s="10" t="s">
        <v>206</v>
      </c>
      <c r="E72" s="11" t="s">
        <v>68</v>
      </c>
      <c r="F72" s="12">
        <v>18.97</v>
      </c>
      <c r="G72" s="13">
        <v>17.8</v>
      </c>
      <c r="H72" s="13">
        <f>TRUNC(TRUNC(G72 * J5, 2) + G72, 2)</f>
        <v>22.22</v>
      </c>
      <c r="I72" s="13">
        <f t="shared" si="1"/>
        <v>421.51</v>
      </c>
      <c r="J72" s="14">
        <f>I72 / J4</f>
        <v>8.273073811104082E-4</v>
      </c>
    </row>
    <row r="73" spans="1:10" ht="39" customHeight="1" x14ac:dyDescent="0.25">
      <c r="A73" s="10" t="s">
        <v>759</v>
      </c>
      <c r="B73" s="10" t="s">
        <v>208</v>
      </c>
      <c r="C73" s="10" t="s">
        <v>50</v>
      </c>
      <c r="D73" s="10" t="s">
        <v>209</v>
      </c>
      <c r="E73" s="11" t="s">
        <v>68</v>
      </c>
      <c r="F73" s="12">
        <v>48.07</v>
      </c>
      <c r="G73" s="13">
        <v>15.05</v>
      </c>
      <c r="H73" s="13">
        <f>TRUNC(TRUNC(G73 * J5, 2) + G73, 2)</f>
        <v>18.79</v>
      </c>
      <c r="I73" s="13">
        <f t="shared" si="1"/>
        <v>903.23</v>
      </c>
      <c r="J73" s="14">
        <f>I73 / J4</f>
        <v>1.7727903153907476E-3</v>
      </c>
    </row>
    <row r="74" spans="1:10" ht="39" customHeight="1" x14ac:dyDescent="0.25">
      <c r="A74" s="10" t="s">
        <v>760</v>
      </c>
      <c r="B74" s="10" t="s">
        <v>179</v>
      </c>
      <c r="C74" s="10" t="s">
        <v>180</v>
      </c>
      <c r="D74" s="10" t="s">
        <v>181</v>
      </c>
      <c r="E74" s="11" t="s">
        <v>88</v>
      </c>
      <c r="F74" s="12">
        <v>1.1499999999999999</v>
      </c>
      <c r="G74" s="13">
        <v>911.73</v>
      </c>
      <c r="H74" s="13">
        <f>TRUNC(TRUNC(G74 * J5, 2) + G74, 2)</f>
        <v>1138.47</v>
      </c>
      <c r="I74" s="13">
        <f t="shared" si="1"/>
        <v>1309.24</v>
      </c>
      <c r="J74" s="14">
        <f>I74 / J4</f>
        <v>2.569675489656214E-3</v>
      </c>
    </row>
    <row r="75" spans="1:10" ht="26.1" customHeight="1" x14ac:dyDescent="0.25">
      <c r="A75" s="10" t="s">
        <v>761</v>
      </c>
      <c r="B75" s="10" t="s">
        <v>190</v>
      </c>
      <c r="C75" s="10" t="s">
        <v>50</v>
      </c>
      <c r="D75" s="10" t="s">
        <v>191</v>
      </c>
      <c r="E75" s="11" t="s">
        <v>53</v>
      </c>
      <c r="F75" s="12">
        <v>20.190000000000001</v>
      </c>
      <c r="G75" s="13">
        <v>43.15</v>
      </c>
      <c r="H75" s="13">
        <f>TRUNC(TRUNC(G75 * J5, 2) + G75, 2)</f>
        <v>53.88</v>
      </c>
      <c r="I75" s="13">
        <f t="shared" si="1"/>
        <v>1087.83</v>
      </c>
      <c r="J75" s="14">
        <f>I75 / J4</f>
        <v>2.1351089852988904E-3</v>
      </c>
    </row>
    <row r="76" spans="1:10" ht="24" customHeight="1" x14ac:dyDescent="0.25">
      <c r="A76" s="5" t="s">
        <v>762</v>
      </c>
      <c r="B76" s="5" t="s">
        <v>711</v>
      </c>
      <c r="C76" s="5"/>
      <c r="D76" s="5" t="s">
        <v>727</v>
      </c>
      <c r="E76" s="6"/>
      <c r="F76" s="7">
        <v>1</v>
      </c>
      <c r="G76" s="7" t="s">
        <v>638</v>
      </c>
      <c r="H76" s="8">
        <f>I77 + I82</f>
        <v>5589.23</v>
      </c>
      <c r="I76" s="8">
        <f t="shared" si="1"/>
        <v>5589.23</v>
      </c>
      <c r="J76" s="9">
        <f>I76 / J4</f>
        <v>1.0970110397674376E-2</v>
      </c>
    </row>
    <row r="77" spans="1:10" ht="24" customHeight="1" x14ac:dyDescent="0.25">
      <c r="A77" s="5" t="s">
        <v>763</v>
      </c>
      <c r="B77" s="5" t="s">
        <v>711</v>
      </c>
      <c r="C77" s="5"/>
      <c r="D77" s="5" t="s">
        <v>729</v>
      </c>
      <c r="E77" s="6"/>
      <c r="F77" s="7">
        <v>1</v>
      </c>
      <c r="G77" s="7" t="s">
        <v>638</v>
      </c>
      <c r="H77" s="8">
        <f>I78 + I79 + I80 + I81</f>
        <v>3710.56</v>
      </c>
      <c r="I77" s="8">
        <f t="shared" si="1"/>
        <v>3710.56</v>
      </c>
      <c r="J77" s="9">
        <f>I77 / J4</f>
        <v>7.2828015374558994E-3</v>
      </c>
    </row>
    <row r="78" spans="1:10" ht="51.9" customHeight="1" x14ac:dyDescent="0.25">
      <c r="A78" s="10" t="s">
        <v>764</v>
      </c>
      <c r="B78" s="10" t="s">
        <v>213</v>
      </c>
      <c r="C78" s="10" t="s">
        <v>50</v>
      </c>
      <c r="D78" s="10" t="s">
        <v>214</v>
      </c>
      <c r="E78" s="11" t="s">
        <v>53</v>
      </c>
      <c r="F78" s="12">
        <v>17.600000000000001</v>
      </c>
      <c r="G78" s="13">
        <v>60.72</v>
      </c>
      <c r="H78" s="13">
        <f>TRUNC(TRUNC(G78 * J5, 2) + G78, 2)</f>
        <v>75.819999999999993</v>
      </c>
      <c r="I78" s="13">
        <f t="shared" si="1"/>
        <v>1334.43</v>
      </c>
      <c r="J78" s="14">
        <f>I78 / J4</f>
        <v>2.6191164825867998E-3</v>
      </c>
    </row>
    <row r="79" spans="1:10" ht="39" customHeight="1" x14ac:dyDescent="0.25">
      <c r="A79" s="10" t="s">
        <v>765</v>
      </c>
      <c r="B79" s="10" t="s">
        <v>228</v>
      </c>
      <c r="C79" s="10" t="s">
        <v>50</v>
      </c>
      <c r="D79" s="10" t="s">
        <v>229</v>
      </c>
      <c r="E79" s="11" t="s">
        <v>68</v>
      </c>
      <c r="F79" s="12">
        <v>35.020000000000003</v>
      </c>
      <c r="G79" s="13">
        <v>14.88</v>
      </c>
      <c r="H79" s="13">
        <f>TRUNC(TRUNC(G79 * J5, 2) + G79, 2)</f>
        <v>18.579999999999998</v>
      </c>
      <c r="I79" s="13">
        <f t="shared" si="1"/>
        <v>650.66999999999996</v>
      </c>
      <c r="J79" s="14">
        <f>I79 / J4</f>
        <v>1.2770849888902025E-3</v>
      </c>
    </row>
    <row r="80" spans="1:10" ht="39" customHeight="1" x14ac:dyDescent="0.25">
      <c r="A80" s="10" t="s">
        <v>766</v>
      </c>
      <c r="B80" s="10" t="s">
        <v>231</v>
      </c>
      <c r="C80" s="10" t="s">
        <v>50</v>
      </c>
      <c r="D80" s="10" t="s">
        <v>232</v>
      </c>
      <c r="E80" s="11" t="s">
        <v>68</v>
      </c>
      <c r="F80" s="12">
        <v>57.87</v>
      </c>
      <c r="G80" s="13">
        <v>11.47</v>
      </c>
      <c r="H80" s="13">
        <f>TRUNC(TRUNC(G80 * J5, 2) + G80, 2)</f>
        <v>14.32</v>
      </c>
      <c r="I80" s="13">
        <f t="shared" si="1"/>
        <v>828.69</v>
      </c>
      <c r="J80" s="14">
        <f>I80 / J4</f>
        <v>1.6264889413119125E-3</v>
      </c>
    </row>
    <row r="81" spans="1:10" ht="39" customHeight="1" x14ac:dyDescent="0.25">
      <c r="A81" s="10" t="s">
        <v>767</v>
      </c>
      <c r="B81" s="10" t="s">
        <v>234</v>
      </c>
      <c r="C81" s="10" t="s">
        <v>50</v>
      </c>
      <c r="D81" s="10" t="s">
        <v>235</v>
      </c>
      <c r="E81" s="11" t="s">
        <v>88</v>
      </c>
      <c r="F81" s="12">
        <v>0.8</v>
      </c>
      <c r="G81" s="13">
        <v>897.71</v>
      </c>
      <c r="H81" s="13">
        <f>TRUNC(TRUNC(G81 * J5, 2) + G81, 2)</f>
        <v>1120.97</v>
      </c>
      <c r="I81" s="13">
        <f t="shared" si="1"/>
        <v>896.77</v>
      </c>
      <c r="J81" s="14">
        <f>I81 / J4</f>
        <v>1.7601111246669848E-3</v>
      </c>
    </row>
    <row r="82" spans="1:10" ht="24" customHeight="1" x14ac:dyDescent="0.25">
      <c r="A82" s="5" t="s">
        <v>768</v>
      </c>
      <c r="B82" s="5" t="s">
        <v>711</v>
      </c>
      <c r="C82" s="5"/>
      <c r="D82" s="5" t="s">
        <v>731</v>
      </c>
      <c r="E82" s="6"/>
      <c r="F82" s="7">
        <v>1</v>
      </c>
      <c r="G82" s="7" t="s">
        <v>638</v>
      </c>
      <c r="H82" s="8">
        <f>I83 + I84 + I85</f>
        <v>1878.67</v>
      </c>
      <c r="I82" s="8">
        <f t="shared" si="1"/>
        <v>1878.67</v>
      </c>
      <c r="J82" s="9">
        <f>I82 / J4</f>
        <v>3.6873088602184779E-3</v>
      </c>
    </row>
    <row r="83" spans="1:10" ht="51.9" customHeight="1" x14ac:dyDescent="0.25">
      <c r="A83" s="10" t="s">
        <v>769</v>
      </c>
      <c r="B83" s="10" t="s">
        <v>238</v>
      </c>
      <c r="C83" s="10" t="s">
        <v>50</v>
      </c>
      <c r="D83" s="10" t="s">
        <v>239</v>
      </c>
      <c r="E83" s="11" t="s">
        <v>53</v>
      </c>
      <c r="F83" s="12">
        <v>8.18</v>
      </c>
      <c r="G83" s="13">
        <v>76.91</v>
      </c>
      <c r="H83" s="13">
        <f>TRUNC(TRUNC(G83 * J5, 2) + G83, 2)</f>
        <v>96.03</v>
      </c>
      <c r="I83" s="13">
        <f t="shared" si="1"/>
        <v>785.52</v>
      </c>
      <c r="J83" s="14">
        <f>I83 / J4</f>
        <v>1.5417581884411944E-3</v>
      </c>
    </row>
    <row r="84" spans="1:10" ht="39" customHeight="1" x14ac:dyDescent="0.25">
      <c r="A84" s="10" t="s">
        <v>770</v>
      </c>
      <c r="B84" s="10" t="s">
        <v>228</v>
      </c>
      <c r="C84" s="10" t="s">
        <v>50</v>
      </c>
      <c r="D84" s="10" t="s">
        <v>229</v>
      </c>
      <c r="E84" s="11" t="s">
        <v>68</v>
      </c>
      <c r="F84" s="12">
        <v>24.43</v>
      </c>
      <c r="G84" s="13">
        <v>14.88</v>
      </c>
      <c r="H84" s="13">
        <f>TRUNC(TRUNC(G84 * J5, 2) + G84, 2)</f>
        <v>18.579999999999998</v>
      </c>
      <c r="I84" s="13">
        <f t="shared" si="1"/>
        <v>453.9</v>
      </c>
      <c r="J84" s="14">
        <f>I84 / J4</f>
        <v>8.9087997980122477E-4</v>
      </c>
    </row>
    <row r="85" spans="1:10" ht="39" customHeight="1" x14ac:dyDescent="0.25">
      <c r="A85" s="10" t="s">
        <v>771</v>
      </c>
      <c r="B85" s="10" t="s">
        <v>247</v>
      </c>
      <c r="C85" s="10" t="s">
        <v>50</v>
      </c>
      <c r="D85" s="10" t="s">
        <v>248</v>
      </c>
      <c r="E85" s="11" t="s">
        <v>88</v>
      </c>
      <c r="F85" s="12">
        <v>0.56999999999999995</v>
      </c>
      <c r="G85" s="13">
        <v>898.14</v>
      </c>
      <c r="H85" s="13">
        <f>TRUNC(TRUNC(G85 * J5, 2) + G85, 2)</f>
        <v>1121.5</v>
      </c>
      <c r="I85" s="13">
        <f t="shared" si="1"/>
        <v>639.25</v>
      </c>
      <c r="J85" s="14">
        <f>I85 / J4</f>
        <v>1.2546706919760585E-3</v>
      </c>
    </row>
    <row r="86" spans="1:10" ht="24" customHeight="1" x14ac:dyDescent="0.25">
      <c r="A86" s="5" t="s">
        <v>772</v>
      </c>
      <c r="B86" s="5" t="s">
        <v>711</v>
      </c>
      <c r="C86" s="5"/>
      <c r="D86" s="5" t="s">
        <v>734</v>
      </c>
      <c r="E86" s="6"/>
      <c r="F86" s="7">
        <v>1</v>
      </c>
      <c r="G86" s="7" t="s">
        <v>638</v>
      </c>
      <c r="H86" s="8">
        <f>I87 + I88</f>
        <v>9866.16</v>
      </c>
      <c r="I86" s="8">
        <f t="shared" si="1"/>
        <v>9866.16</v>
      </c>
      <c r="J86" s="9">
        <f>I86 / J4</f>
        <v>1.9364539373244442E-2</v>
      </c>
    </row>
    <row r="87" spans="1:10" ht="51.9" customHeight="1" x14ac:dyDescent="0.25">
      <c r="A87" s="10" t="s">
        <v>773</v>
      </c>
      <c r="B87" s="10" t="s">
        <v>250</v>
      </c>
      <c r="C87" s="10" t="s">
        <v>180</v>
      </c>
      <c r="D87" s="10" t="s">
        <v>251</v>
      </c>
      <c r="E87" s="11" t="s">
        <v>53</v>
      </c>
      <c r="F87" s="12">
        <v>46.16</v>
      </c>
      <c r="G87" s="13">
        <v>165.24</v>
      </c>
      <c r="H87" s="13">
        <f>TRUNC(TRUNC(G87 * J5, 2) + G87, 2)</f>
        <v>206.33</v>
      </c>
      <c r="I87" s="13">
        <f t="shared" si="1"/>
        <v>9524.19</v>
      </c>
      <c r="J87" s="14">
        <f>I87 / J4</f>
        <v>1.8693346981324143E-2</v>
      </c>
    </row>
    <row r="88" spans="1:10" ht="26.1" customHeight="1" x14ac:dyDescent="0.25">
      <c r="A88" s="10" t="s">
        <v>774</v>
      </c>
      <c r="B88" s="10" t="s">
        <v>264</v>
      </c>
      <c r="C88" s="10" t="s">
        <v>50</v>
      </c>
      <c r="D88" s="10" t="s">
        <v>265</v>
      </c>
      <c r="E88" s="11" t="s">
        <v>75</v>
      </c>
      <c r="F88" s="12">
        <v>20.98</v>
      </c>
      <c r="G88" s="13">
        <v>13.06</v>
      </c>
      <c r="H88" s="13">
        <f>TRUNC(TRUNC(G88 * J5, 2) + G88, 2)</f>
        <v>16.3</v>
      </c>
      <c r="I88" s="13">
        <f t="shared" si="1"/>
        <v>341.97</v>
      </c>
      <c r="J88" s="14">
        <f>I88 / J4</f>
        <v>6.7119239192030159E-4</v>
      </c>
    </row>
    <row r="89" spans="1:10" ht="24" customHeight="1" x14ac:dyDescent="0.25">
      <c r="A89" s="5" t="s">
        <v>775</v>
      </c>
      <c r="B89" s="5" t="s">
        <v>711</v>
      </c>
      <c r="C89" s="5"/>
      <c r="D89" s="5" t="s">
        <v>776</v>
      </c>
      <c r="E89" s="6"/>
      <c r="F89" s="7">
        <v>1</v>
      </c>
      <c r="G89" s="7" t="s">
        <v>638</v>
      </c>
      <c r="H89" s="8">
        <f>I90</f>
        <v>25541.23</v>
      </c>
      <c r="I89" s="8">
        <f t="shared" si="1"/>
        <v>25541.23</v>
      </c>
      <c r="J89" s="9">
        <f>I89 / J4</f>
        <v>5.0130360137692086E-2</v>
      </c>
    </row>
    <row r="90" spans="1:10" ht="51.9" customHeight="1" x14ac:dyDescent="0.25">
      <c r="A90" s="10" t="s">
        <v>310</v>
      </c>
      <c r="B90" s="10" t="s">
        <v>311</v>
      </c>
      <c r="C90" s="10" t="s">
        <v>180</v>
      </c>
      <c r="D90" s="10" t="s">
        <v>312</v>
      </c>
      <c r="E90" s="11" t="s">
        <v>314</v>
      </c>
      <c r="F90" s="12">
        <v>14.3</v>
      </c>
      <c r="G90" s="13">
        <v>1430.37</v>
      </c>
      <c r="H90" s="13">
        <f>TRUNC(TRUNC(G90 * J5, 2) + G90, 2)</f>
        <v>1786.1</v>
      </c>
      <c r="I90" s="13">
        <f t="shared" si="1"/>
        <v>25541.23</v>
      </c>
      <c r="J90" s="14">
        <f>I90 / J4</f>
        <v>5.0130360137692086E-2</v>
      </c>
    </row>
    <row r="91" spans="1:10" ht="24" customHeight="1" x14ac:dyDescent="0.25">
      <c r="A91" s="5" t="s">
        <v>777</v>
      </c>
      <c r="B91" s="5" t="s">
        <v>711</v>
      </c>
      <c r="C91" s="5"/>
      <c r="D91" s="5" t="s">
        <v>736</v>
      </c>
      <c r="E91" s="6"/>
      <c r="F91" s="7">
        <v>1</v>
      </c>
      <c r="G91" s="7" t="s">
        <v>638</v>
      </c>
      <c r="H91" s="8">
        <f>I92 + I93 + I94 + I95 + I96 + I97 + I98</f>
        <v>10045.640000000001</v>
      </c>
      <c r="I91" s="8">
        <f t="shared" si="1"/>
        <v>10045.64</v>
      </c>
      <c r="J91" s="9">
        <f>I91 / J4</f>
        <v>1.9716808901278644E-2</v>
      </c>
    </row>
    <row r="92" spans="1:10" ht="51.9" customHeight="1" x14ac:dyDescent="0.25">
      <c r="A92" s="10" t="s">
        <v>778</v>
      </c>
      <c r="B92" s="10" t="s">
        <v>270</v>
      </c>
      <c r="C92" s="10" t="s">
        <v>50</v>
      </c>
      <c r="D92" s="10" t="s">
        <v>737</v>
      </c>
      <c r="E92" s="11" t="s">
        <v>53</v>
      </c>
      <c r="F92" s="12">
        <v>50.36</v>
      </c>
      <c r="G92" s="13">
        <v>7.94</v>
      </c>
      <c r="H92" s="13">
        <f>TRUNC(TRUNC(G92 * J5, 2) + G92, 2)</f>
        <v>9.91</v>
      </c>
      <c r="I92" s="13">
        <f t="shared" si="1"/>
        <v>499.06</v>
      </c>
      <c r="J92" s="14">
        <f>I92 / J4</f>
        <v>9.795165514862288E-4</v>
      </c>
    </row>
    <row r="93" spans="1:10" ht="51.9" customHeight="1" x14ac:dyDescent="0.25">
      <c r="A93" s="10" t="s">
        <v>324</v>
      </c>
      <c r="B93" s="10" t="s">
        <v>325</v>
      </c>
      <c r="C93" s="10" t="s">
        <v>50</v>
      </c>
      <c r="D93" s="10" t="s">
        <v>779</v>
      </c>
      <c r="E93" s="11" t="s">
        <v>53</v>
      </c>
      <c r="F93" s="12">
        <v>46.86</v>
      </c>
      <c r="G93" s="13">
        <v>9.2200000000000006</v>
      </c>
      <c r="H93" s="13">
        <f>TRUNC(TRUNC(G93 * J5, 2) + G93, 2)</f>
        <v>11.51</v>
      </c>
      <c r="I93" s="13">
        <f t="shared" si="1"/>
        <v>539.35</v>
      </c>
      <c r="J93" s="14">
        <f>I93 / J4</f>
        <v>1.0585946620528545E-3</v>
      </c>
    </row>
    <row r="94" spans="1:10" ht="51.9" customHeight="1" x14ac:dyDescent="0.25">
      <c r="A94" s="10" t="s">
        <v>780</v>
      </c>
      <c r="B94" s="10" t="s">
        <v>276</v>
      </c>
      <c r="C94" s="10" t="s">
        <v>50</v>
      </c>
      <c r="D94" s="10" t="s">
        <v>277</v>
      </c>
      <c r="E94" s="11" t="s">
        <v>53</v>
      </c>
      <c r="F94" s="12">
        <v>50.36</v>
      </c>
      <c r="G94" s="13">
        <v>43.63</v>
      </c>
      <c r="H94" s="13">
        <f>TRUNC(TRUNC(G94 * J5, 2) + G94, 2)</f>
        <v>54.48</v>
      </c>
      <c r="I94" s="13">
        <f t="shared" si="1"/>
        <v>2743.61</v>
      </c>
      <c r="J94" s="14">
        <f>I94 / J4</f>
        <v>5.3849465110871091E-3</v>
      </c>
    </row>
    <row r="95" spans="1:10" ht="51.9" customHeight="1" x14ac:dyDescent="0.25">
      <c r="A95" s="10" t="s">
        <v>327</v>
      </c>
      <c r="B95" s="10" t="s">
        <v>328</v>
      </c>
      <c r="C95" s="10" t="s">
        <v>50</v>
      </c>
      <c r="D95" s="10" t="s">
        <v>329</v>
      </c>
      <c r="E95" s="11" t="s">
        <v>53</v>
      </c>
      <c r="F95" s="12">
        <v>46.86</v>
      </c>
      <c r="G95" s="13">
        <v>57.85</v>
      </c>
      <c r="H95" s="13">
        <f>TRUNC(TRUNC(G95 * J5, 2) + G95, 2)</f>
        <v>72.23</v>
      </c>
      <c r="I95" s="13">
        <f t="shared" si="1"/>
        <v>3384.69</v>
      </c>
      <c r="J95" s="14">
        <f>I95 / J4</f>
        <v>6.6432089861938924E-3</v>
      </c>
    </row>
    <row r="96" spans="1:10" ht="26.1" customHeight="1" x14ac:dyDescent="0.25">
      <c r="A96" s="10" t="s">
        <v>781</v>
      </c>
      <c r="B96" s="10" t="s">
        <v>282</v>
      </c>
      <c r="C96" s="10" t="s">
        <v>50</v>
      </c>
      <c r="D96" s="10" t="s">
        <v>283</v>
      </c>
      <c r="E96" s="11" t="s">
        <v>75</v>
      </c>
      <c r="F96" s="12">
        <v>20.98</v>
      </c>
      <c r="G96" s="13">
        <v>44.96</v>
      </c>
      <c r="H96" s="13">
        <f>TRUNC(TRUNC(G96 * J5, 2) + G96, 2)</f>
        <v>56.14</v>
      </c>
      <c r="I96" s="13">
        <f t="shared" si="1"/>
        <v>1177.81</v>
      </c>
      <c r="J96" s="14">
        <f>I96 / J4</f>
        <v>2.3117148028413319E-3</v>
      </c>
    </row>
    <row r="97" spans="1:10" ht="26.1" customHeight="1" x14ac:dyDescent="0.25">
      <c r="A97" s="10" t="s">
        <v>782</v>
      </c>
      <c r="B97" s="10" t="s">
        <v>293</v>
      </c>
      <c r="C97" s="10" t="s">
        <v>50</v>
      </c>
      <c r="D97" s="10" t="s">
        <v>294</v>
      </c>
      <c r="E97" s="11" t="s">
        <v>75</v>
      </c>
      <c r="F97" s="12">
        <v>20.98</v>
      </c>
      <c r="G97" s="13">
        <v>33.880000000000003</v>
      </c>
      <c r="H97" s="13">
        <f>TRUNC(TRUNC(G97 * J5, 2) + G97, 2)</f>
        <v>42.3</v>
      </c>
      <c r="I97" s="13">
        <f t="shared" si="1"/>
        <v>887.45</v>
      </c>
      <c r="J97" s="14">
        <f>I97 / J4</f>
        <v>1.7418185460995749E-3</v>
      </c>
    </row>
    <row r="98" spans="1:10" ht="26.1" customHeight="1" x14ac:dyDescent="0.25">
      <c r="A98" s="10" t="s">
        <v>330</v>
      </c>
      <c r="B98" s="10" t="s">
        <v>331</v>
      </c>
      <c r="C98" s="10" t="s">
        <v>50</v>
      </c>
      <c r="D98" s="10" t="s">
        <v>332</v>
      </c>
      <c r="E98" s="11" t="s">
        <v>75</v>
      </c>
      <c r="F98" s="12">
        <v>6.5</v>
      </c>
      <c r="G98" s="13">
        <v>100.25</v>
      </c>
      <c r="H98" s="13">
        <f>TRUNC(TRUNC(G98 * J5, 2) + G98, 2)</f>
        <v>125.18</v>
      </c>
      <c r="I98" s="13">
        <f t="shared" si="1"/>
        <v>813.67</v>
      </c>
      <c r="J98" s="14">
        <f>I98 / J4</f>
        <v>1.5970088415176527E-3</v>
      </c>
    </row>
    <row r="99" spans="1:10" ht="24" customHeight="1" x14ac:dyDescent="0.25">
      <c r="A99" s="5" t="s">
        <v>783</v>
      </c>
      <c r="B99" s="5" t="s">
        <v>711</v>
      </c>
      <c r="C99" s="5"/>
      <c r="D99" s="5" t="s">
        <v>739</v>
      </c>
      <c r="E99" s="6"/>
      <c r="F99" s="7">
        <v>1</v>
      </c>
      <c r="G99" s="7" t="s">
        <v>638</v>
      </c>
      <c r="H99" s="8">
        <f>I100</f>
        <v>2081.48</v>
      </c>
      <c r="I99" s="8">
        <f t="shared" si="1"/>
        <v>2081.48</v>
      </c>
      <c r="J99" s="9">
        <f>I99 / J4</f>
        <v>4.0853687163618715E-3</v>
      </c>
    </row>
    <row r="100" spans="1:10" ht="26.1" customHeight="1" x14ac:dyDescent="0.25">
      <c r="A100" s="10" t="s">
        <v>784</v>
      </c>
      <c r="B100" s="10" t="s">
        <v>305</v>
      </c>
      <c r="C100" s="10" t="s">
        <v>50</v>
      </c>
      <c r="D100" s="10" t="s">
        <v>306</v>
      </c>
      <c r="E100" s="11" t="s">
        <v>53</v>
      </c>
      <c r="F100" s="12">
        <v>97.22</v>
      </c>
      <c r="G100" s="13">
        <v>17.149999999999999</v>
      </c>
      <c r="H100" s="13">
        <f>TRUNC(TRUNC(G100 * J5, 2) + G100, 2)</f>
        <v>21.41</v>
      </c>
      <c r="I100" s="13">
        <f t="shared" si="1"/>
        <v>2081.48</v>
      </c>
      <c r="J100" s="14">
        <f>I100 / J4</f>
        <v>4.0853687163618715E-3</v>
      </c>
    </row>
    <row r="101" spans="1:10" ht="24" customHeight="1" x14ac:dyDescent="0.25">
      <c r="A101" s="5" t="s">
        <v>20</v>
      </c>
      <c r="B101" s="5" t="s">
        <v>711</v>
      </c>
      <c r="C101" s="5"/>
      <c r="D101" s="5" t="s">
        <v>21</v>
      </c>
      <c r="E101" s="6"/>
      <c r="F101" s="7">
        <v>1</v>
      </c>
      <c r="G101" s="7" t="s">
        <v>638</v>
      </c>
      <c r="H101" s="8">
        <f>I102 + I104 + I109 + I124 + I130 + I132 + I138</f>
        <v>20139.650000000001</v>
      </c>
      <c r="I101" s="8">
        <f t="shared" si="1"/>
        <v>20139.650000000001</v>
      </c>
      <c r="J101" s="9">
        <f>I101 / J4</f>
        <v>3.9528554715143729E-2</v>
      </c>
    </row>
    <row r="102" spans="1:10" ht="24" customHeight="1" x14ac:dyDescent="0.25">
      <c r="A102" s="5" t="s">
        <v>785</v>
      </c>
      <c r="B102" s="5" t="s">
        <v>711</v>
      </c>
      <c r="C102" s="5"/>
      <c r="D102" s="5" t="s">
        <v>713</v>
      </c>
      <c r="E102" s="6"/>
      <c r="F102" s="7">
        <v>1</v>
      </c>
      <c r="G102" s="7" t="s">
        <v>638</v>
      </c>
      <c r="H102" s="8">
        <f>I103</f>
        <v>153.66</v>
      </c>
      <c r="I102" s="8">
        <f t="shared" si="1"/>
        <v>153.66</v>
      </c>
      <c r="J102" s="9">
        <f>I102 / J4</f>
        <v>3.0159201959959511E-4</v>
      </c>
    </row>
    <row r="103" spans="1:10" ht="26.1" customHeight="1" x14ac:dyDescent="0.25">
      <c r="A103" s="10" t="s">
        <v>786</v>
      </c>
      <c r="B103" s="10" t="s">
        <v>96</v>
      </c>
      <c r="C103" s="10" t="s">
        <v>50</v>
      </c>
      <c r="D103" s="10" t="s">
        <v>97</v>
      </c>
      <c r="E103" s="11" t="s">
        <v>84</v>
      </c>
      <c r="F103" s="12">
        <v>1</v>
      </c>
      <c r="G103" s="13">
        <v>123.06</v>
      </c>
      <c r="H103" s="13">
        <f>TRUNC(TRUNC(G103 * J5, 2) + G103, 2)</f>
        <v>153.66</v>
      </c>
      <c r="I103" s="13">
        <f t="shared" si="1"/>
        <v>153.66</v>
      </c>
      <c r="J103" s="14">
        <f>I103 / J4</f>
        <v>3.0159201959959511E-4</v>
      </c>
    </row>
    <row r="104" spans="1:10" ht="24" customHeight="1" x14ac:dyDescent="0.25">
      <c r="A104" s="5" t="s">
        <v>787</v>
      </c>
      <c r="B104" s="5" t="s">
        <v>711</v>
      </c>
      <c r="C104" s="5"/>
      <c r="D104" s="5" t="s">
        <v>715</v>
      </c>
      <c r="E104" s="6"/>
      <c r="F104" s="7">
        <v>1</v>
      </c>
      <c r="G104" s="7" t="s">
        <v>638</v>
      </c>
      <c r="H104" s="8">
        <f>I105 + I106 + I107 + I108</f>
        <v>1072.75</v>
      </c>
      <c r="I104" s="8">
        <f t="shared" si="1"/>
        <v>1072.75</v>
      </c>
      <c r="J104" s="9">
        <f>I104 / J4</f>
        <v>2.1055111221232959E-3</v>
      </c>
    </row>
    <row r="105" spans="1:10" ht="39" customHeight="1" x14ac:dyDescent="0.25">
      <c r="A105" s="10" t="s">
        <v>788</v>
      </c>
      <c r="B105" s="10" t="s">
        <v>118</v>
      </c>
      <c r="C105" s="10" t="s">
        <v>50</v>
      </c>
      <c r="D105" s="10" t="s">
        <v>119</v>
      </c>
      <c r="E105" s="11" t="s">
        <v>88</v>
      </c>
      <c r="F105" s="12">
        <v>6.11</v>
      </c>
      <c r="G105" s="13">
        <v>106.64</v>
      </c>
      <c r="H105" s="13">
        <f>TRUNC(TRUNC(G105 * J5, 2) + G105, 2)</f>
        <v>133.16</v>
      </c>
      <c r="I105" s="13">
        <f t="shared" si="1"/>
        <v>813.6</v>
      </c>
      <c r="J105" s="14">
        <f>I105 / J4</f>
        <v>1.5968714509060952E-3</v>
      </c>
    </row>
    <row r="106" spans="1:10" ht="26.1" customHeight="1" x14ac:dyDescent="0.25">
      <c r="A106" s="10" t="s">
        <v>789</v>
      </c>
      <c r="B106" s="10" t="s">
        <v>124</v>
      </c>
      <c r="C106" s="10" t="s">
        <v>50</v>
      </c>
      <c r="D106" s="10" t="s">
        <v>125</v>
      </c>
      <c r="E106" s="11" t="s">
        <v>88</v>
      </c>
      <c r="F106" s="12">
        <v>5.0999999999999996</v>
      </c>
      <c r="G106" s="13">
        <v>28.25</v>
      </c>
      <c r="H106" s="13">
        <f>TRUNC(TRUNC(G106 * J5, 2) + G106, 2)</f>
        <v>35.270000000000003</v>
      </c>
      <c r="I106" s="13">
        <f t="shared" si="1"/>
        <v>179.87</v>
      </c>
      <c r="J106" s="14">
        <f>I106 / J4</f>
        <v>3.5303499001288017E-4</v>
      </c>
    </row>
    <row r="107" spans="1:10" ht="39" customHeight="1" x14ac:dyDescent="0.25">
      <c r="A107" s="10" t="s">
        <v>790</v>
      </c>
      <c r="B107" s="10" t="s">
        <v>134</v>
      </c>
      <c r="C107" s="10" t="s">
        <v>50</v>
      </c>
      <c r="D107" s="10" t="s">
        <v>135</v>
      </c>
      <c r="E107" s="11" t="s">
        <v>88</v>
      </c>
      <c r="F107" s="12">
        <v>0.81</v>
      </c>
      <c r="G107" s="13">
        <v>58.17</v>
      </c>
      <c r="H107" s="13">
        <f>TRUNC(TRUNC(G107 * J5, 2) + G107, 2)</f>
        <v>72.63</v>
      </c>
      <c r="I107" s="13">
        <f t="shared" si="1"/>
        <v>58.83</v>
      </c>
      <c r="J107" s="14">
        <f>I107 / J4</f>
        <v>1.1546699539922021E-4</v>
      </c>
    </row>
    <row r="108" spans="1:10" ht="26.1" customHeight="1" x14ac:dyDescent="0.25">
      <c r="A108" s="10" t="s">
        <v>791</v>
      </c>
      <c r="B108" s="10" t="s">
        <v>124</v>
      </c>
      <c r="C108" s="10" t="s">
        <v>50</v>
      </c>
      <c r="D108" s="10" t="s">
        <v>125</v>
      </c>
      <c r="E108" s="11" t="s">
        <v>88</v>
      </c>
      <c r="F108" s="12">
        <v>0.57999999999999996</v>
      </c>
      <c r="G108" s="13">
        <v>28.25</v>
      </c>
      <c r="H108" s="13">
        <f>TRUNC(TRUNC(G108 * J5, 2) + G108, 2)</f>
        <v>35.270000000000003</v>
      </c>
      <c r="I108" s="13">
        <f t="shared" si="1"/>
        <v>20.45</v>
      </c>
      <c r="J108" s="14">
        <f>I108 / J4</f>
        <v>4.013768580510035E-5</v>
      </c>
    </row>
    <row r="109" spans="1:10" ht="24" customHeight="1" x14ac:dyDescent="0.25">
      <c r="A109" s="5" t="s">
        <v>792</v>
      </c>
      <c r="B109" s="5" t="s">
        <v>711</v>
      </c>
      <c r="C109" s="5"/>
      <c r="D109" s="5" t="s">
        <v>718</v>
      </c>
      <c r="E109" s="6"/>
      <c r="F109" s="7">
        <v>1</v>
      </c>
      <c r="G109" s="7" t="s">
        <v>638</v>
      </c>
      <c r="H109" s="8">
        <f>I110 + I117</f>
        <v>4074.81</v>
      </c>
      <c r="I109" s="8">
        <f t="shared" si="1"/>
        <v>4074.81</v>
      </c>
      <c r="J109" s="9">
        <f>I109 / J4</f>
        <v>7.9977233983120274E-3</v>
      </c>
    </row>
    <row r="110" spans="1:10" ht="24" customHeight="1" x14ac:dyDescent="0.25">
      <c r="A110" s="5" t="s">
        <v>793</v>
      </c>
      <c r="B110" s="5" t="s">
        <v>711</v>
      </c>
      <c r="C110" s="5"/>
      <c r="D110" s="5" t="s">
        <v>720</v>
      </c>
      <c r="E110" s="6"/>
      <c r="F110" s="7">
        <v>1</v>
      </c>
      <c r="G110" s="7" t="s">
        <v>638</v>
      </c>
      <c r="H110" s="8">
        <f>I111 + I112 + I113 + I114 + I115 + I116</f>
        <v>3186.46</v>
      </c>
      <c r="I110" s="8">
        <f t="shared" si="1"/>
        <v>3186.46</v>
      </c>
      <c r="J110" s="9">
        <f>I110 / J4</f>
        <v>6.2541384014924237E-3</v>
      </c>
    </row>
    <row r="111" spans="1:10" ht="39" customHeight="1" x14ac:dyDescent="0.25">
      <c r="A111" s="10" t="s">
        <v>794</v>
      </c>
      <c r="B111" s="10" t="s">
        <v>141</v>
      </c>
      <c r="C111" s="10" t="s">
        <v>50</v>
      </c>
      <c r="D111" s="10" t="s">
        <v>142</v>
      </c>
      <c r="E111" s="11" t="s">
        <v>53</v>
      </c>
      <c r="F111" s="12">
        <v>1.82</v>
      </c>
      <c r="G111" s="13">
        <v>50.09</v>
      </c>
      <c r="H111" s="13">
        <f>TRUNC(TRUNC(G111 * J5, 2) + G111, 2)</f>
        <v>62.54</v>
      </c>
      <c r="I111" s="13">
        <f t="shared" si="1"/>
        <v>113.82</v>
      </c>
      <c r="J111" s="14">
        <f>I111 / J4</f>
        <v>2.2339713439298393E-4</v>
      </c>
    </row>
    <row r="112" spans="1:10" ht="39" customHeight="1" x14ac:dyDescent="0.25">
      <c r="A112" s="10" t="s">
        <v>795</v>
      </c>
      <c r="B112" s="10" t="s">
        <v>147</v>
      </c>
      <c r="C112" s="10" t="s">
        <v>50</v>
      </c>
      <c r="D112" s="10" t="s">
        <v>148</v>
      </c>
      <c r="E112" s="11" t="s">
        <v>53</v>
      </c>
      <c r="F112" s="12">
        <v>7.53</v>
      </c>
      <c r="G112" s="13">
        <v>89.51</v>
      </c>
      <c r="H112" s="13">
        <f>TRUNC(TRUNC(G112 * J5, 2) + G112, 2)</f>
        <v>111.77</v>
      </c>
      <c r="I112" s="13">
        <f t="shared" si="1"/>
        <v>841.62</v>
      </c>
      <c r="J112" s="14">
        <f>I112 / J4</f>
        <v>1.6518669499896604E-3</v>
      </c>
    </row>
    <row r="113" spans="1:10" ht="26.1" customHeight="1" x14ac:dyDescent="0.25">
      <c r="A113" s="10" t="s">
        <v>796</v>
      </c>
      <c r="B113" s="10" t="s">
        <v>160</v>
      </c>
      <c r="C113" s="10" t="s">
        <v>50</v>
      </c>
      <c r="D113" s="10" t="s">
        <v>161</v>
      </c>
      <c r="E113" s="11" t="s">
        <v>68</v>
      </c>
      <c r="F113" s="12">
        <v>31.77</v>
      </c>
      <c r="G113" s="13">
        <v>14.77</v>
      </c>
      <c r="H113" s="13">
        <f>TRUNC(TRUNC(G113 * J5, 2) + G113, 2)</f>
        <v>18.440000000000001</v>
      </c>
      <c r="I113" s="13">
        <f t="shared" si="1"/>
        <v>585.83000000000004</v>
      </c>
      <c r="J113" s="14">
        <f>I113 / J4</f>
        <v>1.1498220281272343E-3</v>
      </c>
    </row>
    <row r="114" spans="1:10" ht="26.1" customHeight="1" x14ac:dyDescent="0.25">
      <c r="A114" s="10" t="s">
        <v>797</v>
      </c>
      <c r="B114" s="10" t="s">
        <v>174</v>
      </c>
      <c r="C114" s="10" t="s">
        <v>50</v>
      </c>
      <c r="D114" s="10" t="s">
        <v>175</v>
      </c>
      <c r="E114" s="11" t="s">
        <v>68</v>
      </c>
      <c r="F114" s="12">
        <v>4.3</v>
      </c>
      <c r="G114" s="13">
        <v>21.33</v>
      </c>
      <c r="H114" s="13">
        <f>TRUNC(TRUNC(G114 * J5, 2) + G114, 2)</f>
        <v>26.63</v>
      </c>
      <c r="I114" s="13">
        <f t="shared" si="1"/>
        <v>114.5</v>
      </c>
      <c r="J114" s="14">
        <f>I114 / J4</f>
        <v>2.2473178604811686E-4</v>
      </c>
    </row>
    <row r="115" spans="1:10" ht="39" customHeight="1" x14ac:dyDescent="0.25">
      <c r="A115" s="10" t="s">
        <v>798</v>
      </c>
      <c r="B115" s="10" t="s">
        <v>179</v>
      </c>
      <c r="C115" s="10" t="s">
        <v>180</v>
      </c>
      <c r="D115" s="10" t="s">
        <v>181</v>
      </c>
      <c r="E115" s="11" t="s">
        <v>88</v>
      </c>
      <c r="F115" s="12">
        <v>0.92</v>
      </c>
      <c r="G115" s="13">
        <v>911.73</v>
      </c>
      <c r="H115" s="13">
        <f>TRUNC(TRUNC(G115 * J5, 2) + G115, 2)</f>
        <v>1138.47</v>
      </c>
      <c r="I115" s="13">
        <f t="shared" si="1"/>
        <v>1047.3900000000001</v>
      </c>
      <c r="J115" s="14">
        <f>I115 / J4</f>
        <v>2.0557364662789272E-3</v>
      </c>
    </row>
    <row r="116" spans="1:10" ht="26.1" customHeight="1" x14ac:dyDescent="0.25">
      <c r="A116" s="10" t="s">
        <v>799</v>
      </c>
      <c r="B116" s="10" t="s">
        <v>190</v>
      </c>
      <c r="C116" s="10" t="s">
        <v>50</v>
      </c>
      <c r="D116" s="10" t="s">
        <v>191</v>
      </c>
      <c r="E116" s="11" t="s">
        <v>53</v>
      </c>
      <c r="F116" s="12">
        <v>8.9700000000000006</v>
      </c>
      <c r="G116" s="13">
        <v>43.15</v>
      </c>
      <c r="H116" s="13">
        <f>TRUNC(TRUNC(G116 * J5, 2) + G116, 2)</f>
        <v>53.88</v>
      </c>
      <c r="I116" s="13">
        <f t="shared" si="1"/>
        <v>483.3</v>
      </c>
      <c r="J116" s="14">
        <f>I116 / J4</f>
        <v>9.4858403665550115E-4</v>
      </c>
    </row>
    <row r="117" spans="1:10" ht="24" customHeight="1" x14ac:dyDescent="0.25">
      <c r="A117" s="5" t="s">
        <v>800</v>
      </c>
      <c r="B117" s="5" t="s">
        <v>711</v>
      </c>
      <c r="C117" s="5"/>
      <c r="D117" s="5" t="s">
        <v>722</v>
      </c>
      <c r="E117" s="6"/>
      <c r="F117" s="7">
        <v>1</v>
      </c>
      <c r="G117" s="7" t="s">
        <v>638</v>
      </c>
      <c r="H117" s="8">
        <f>I118 + I119 + I120 + I121 + I122 + I123</f>
        <v>888.34999999999991</v>
      </c>
      <c r="I117" s="8">
        <f t="shared" si="1"/>
        <v>888.35</v>
      </c>
      <c r="J117" s="9">
        <f>I117 / J4</f>
        <v>1.7435849968196037E-3</v>
      </c>
    </row>
    <row r="118" spans="1:10" ht="39" customHeight="1" x14ac:dyDescent="0.25">
      <c r="A118" s="10" t="s">
        <v>801</v>
      </c>
      <c r="B118" s="10" t="s">
        <v>141</v>
      </c>
      <c r="C118" s="10" t="s">
        <v>50</v>
      </c>
      <c r="D118" s="10" t="s">
        <v>142</v>
      </c>
      <c r="E118" s="11" t="s">
        <v>53</v>
      </c>
      <c r="F118" s="12">
        <v>1.03</v>
      </c>
      <c r="G118" s="13">
        <v>50.09</v>
      </c>
      <c r="H118" s="13">
        <f>TRUNC(TRUNC(G118 * J5, 2) + G118, 2)</f>
        <v>62.54</v>
      </c>
      <c r="I118" s="13">
        <f t="shared" si="1"/>
        <v>64.41</v>
      </c>
      <c r="J118" s="14">
        <f>I118 / J4</f>
        <v>1.264189898633992E-4</v>
      </c>
    </row>
    <row r="119" spans="1:10" ht="39" customHeight="1" x14ac:dyDescent="0.25">
      <c r="A119" s="10" t="s">
        <v>802</v>
      </c>
      <c r="B119" s="10" t="s">
        <v>200</v>
      </c>
      <c r="C119" s="10" t="s">
        <v>50</v>
      </c>
      <c r="D119" s="10" t="s">
        <v>201</v>
      </c>
      <c r="E119" s="11" t="s">
        <v>53</v>
      </c>
      <c r="F119" s="12">
        <v>2.57</v>
      </c>
      <c r="G119" s="13">
        <v>77.91</v>
      </c>
      <c r="H119" s="13">
        <f>TRUNC(TRUNC(G119 * J5, 2) + G119, 2)</f>
        <v>97.28</v>
      </c>
      <c r="I119" s="13">
        <f t="shared" si="1"/>
        <v>250</v>
      </c>
      <c r="J119" s="14">
        <f>I119 / J4</f>
        <v>4.906807555635739E-4</v>
      </c>
    </row>
    <row r="120" spans="1:10" ht="39" customHeight="1" x14ac:dyDescent="0.25">
      <c r="A120" s="10" t="s">
        <v>803</v>
      </c>
      <c r="B120" s="10" t="s">
        <v>205</v>
      </c>
      <c r="C120" s="10" t="s">
        <v>50</v>
      </c>
      <c r="D120" s="10" t="s">
        <v>206</v>
      </c>
      <c r="E120" s="11" t="s">
        <v>68</v>
      </c>
      <c r="F120" s="12">
        <v>2.96</v>
      </c>
      <c r="G120" s="13">
        <v>17.8</v>
      </c>
      <c r="H120" s="13">
        <f>TRUNC(TRUNC(G120 * J5, 2) + G120, 2)</f>
        <v>22.22</v>
      </c>
      <c r="I120" s="13">
        <f t="shared" si="1"/>
        <v>65.77</v>
      </c>
      <c r="J120" s="14">
        <f>I120 / J4</f>
        <v>1.2908829317366503E-4</v>
      </c>
    </row>
    <row r="121" spans="1:10" ht="39" customHeight="1" x14ac:dyDescent="0.25">
      <c r="A121" s="10" t="s">
        <v>804</v>
      </c>
      <c r="B121" s="10" t="s">
        <v>208</v>
      </c>
      <c r="C121" s="10" t="s">
        <v>50</v>
      </c>
      <c r="D121" s="10" t="s">
        <v>209</v>
      </c>
      <c r="E121" s="11" t="s">
        <v>68</v>
      </c>
      <c r="F121" s="12">
        <v>7.05</v>
      </c>
      <c r="G121" s="13">
        <v>15.05</v>
      </c>
      <c r="H121" s="13">
        <f>TRUNC(TRUNC(G121 * J5, 2) + G121, 2)</f>
        <v>18.79</v>
      </c>
      <c r="I121" s="13">
        <f t="shared" si="1"/>
        <v>132.46</v>
      </c>
      <c r="J121" s="14">
        <f>I121 / J4</f>
        <v>2.5998229152780403E-4</v>
      </c>
    </row>
    <row r="122" spans="1:10" ht="39" customHeight="1" x14ac:dyDescent="0.25">
      <c r="A122" s="10" t="s">
        <v>805</v>
      </c>
      <c r="B122" s="10" t="s">
        <v>179</v>
      </c>
      <c r="C122" s="10" t="s">
        <v>180</v>
      </c>
      <c r="D122" s="10" t="s">
        <v>181</v>
      </c>
      <c r="E122" s="11" t="s">
        <v>88</v>
      </c>
      <c r="F122" s="12">
        <v>0.18</v>
      </c>
      <c r="G122" s="13">
        <v>911.73</v>
      </c>
      <c r="H122" s="13">
        <f>TRUNC(TRUNC(G122 * J5, 2) + G122, 2)</f>
        <v>1138.47</v>
      </c>
      <c r="I122" s="13">
        <f t="shared" si="1"/>
        <v>204.92</v>
      </c>
      <c r="J122" s="14">
        <f>I122 / J4</f>
        <v>4.0220120172035026E-4</v>
      </c>
    </row>
    <row r="123" spans="1:10" ht="26.1" customHeight="1" x14ac:dyDescent="0.25">
      <c r="A123" s="10" t="s">
        <v>806</v>
      </c>
      <c r="B123" s="10" t="s">
        <v>190</v>
      </c>
      <c r="C123" s="10" t="s">
        <v>50</v>
      </c>
      <c r="D123" s="10" t="s">
        <v>191</v>
      </c>
      <c r="E123" s="11" t="s">
        <v>53</v>
      </c>
      <c r="F123" s="12">
        <v>3.17</v>
      </c>
      <c r="G123" s="13">
        <v>43.15</v>
      </c>
      <c r="H123" s="13">
        <f>TRUNC(TRUNC(G123 * J5, 2) + G123, 2)</f>
        <v>53.88</v>
      </c>
      <c r="I123" s="13">
        <f t="shared" si="1"/>
        <v>170.79</v>
      </c>
      <c r="J123" s="14">
        <f>I123 / J4</f>
        <v>3.3521346497081115E-4</v>
      </c>
    </row>
    <row r="124" spans="1:10" ht="24" customHeight="1" x14ac:dyDescent="0.25">
      <c r="A124" s="5" t="s">
        <v>807</v>
      </c>
      <c r="B124" s="5" t="s">
        <v>711</v>
      </c>
      <c r="C124" s="5"/>
      <c r="D124" s="5" t="s">
        <v>727</v>
      </c>
      <c r="E124" s="6"/>
      <c r="F124" s="7">
        <v>1</v>
      </c>
      <c r="G124" s="7" t="s">
        <v>638</v>
      </c>
      <c r="H124" s="8">
        <f>I125</f>
        <v>676.1</v>
      </c>
      <c r="I124" s="8">
        <f t="shared" si="1"/>
        <v>676.1</v>
      </c>
      <c r="J124" s="9">
        <f>I124 / J4</f>
        <v>1.3269970353461294E-3</v>
      </c>
    </row>
    <row r="125" spans="1:10" ht="24" customHeight="1" x14ac:dyDescent="0.25">
      <c r="A125" s="5" t="s">
        <v>808</v>
      </c>
      <c r="B125" s="5" t="s">
        <v>711</v>
      </c>
      <c r="C125" s="5"/>
      <c r="D125" s="5" t="s">
        <v>729</v>
      </c>
      <c r="E125" s="6"/>
      <c r="F125" s="7">
        <v>1</v>
      </c>
      <c r="G125" s="7" t="s">
        <v>638</v>
      </c>
      <c r="H125" s="8">
        <f>I126 + I127 + I128 + I129</f>
        <v>676.1</v>
      </c>
      <c r="I125" s="8">
        <f t="shared" si="1"/>
        <v>676.1</v>
      </c>
      <c r="J125" s="9">
        <f>I125 / J4</f>
        <v>1.3269970353461294E-3</v>
      </c>
    </row>
    <row r="126" spans="1:10" ht="51.9" customHeight="1" x14ac:dyDescent="0.25">
      <c r="A126" s="10" t="s">
        <v>809</v>
      </c>
      <c r="B126" s="10" t="s">
        <v>213</v>
      </c>
      <c r="C126" s="10" t="s">
        <v>50</v>
      </c>
      <c r="D126" s="10" t="s">
        <v>214</v>
      </c>
      <c r="E126" s="11" t="s">
        <v>53</v>
      </c>
      <c r="F126" s="12">
        <v>3.52</v>
      </c>
      <c r="G126" s="13">
        <v>60.72</v>
      </c>
      <c r="H126" s="13">
        <f>TRUNC(TRUNC(G126 * J5, 2) + G126, 2)</f>
        <v>75.819999999999993</v>
      </c>
      <c r="I126" s="13">
        <f t="shared" si="1"/>
        <v>266.88</v>
      </c>
      <c r="J126" s="14">
        <f>I126 / J4</f>
        <v>5.2381152017922641E-4</v>
      </c>
    </row>
    <row r="127" spans="1:10" ht="39" customHeight="1" x14ac:dyDescent="0.25">
      <c r="A127" s="10" t="s">
        <v>810</v>
      </c>
      <c r="B127" s="10" t="s">
        <v>228</v>
      </c>
      <c r="C127" s="10" t="s">
        <v>50</v>
      </c>
      <c r="D127" s="10" t="s">
        <v>229</v>
      </c>
      <c r="E127" s="11" t="s">
        <v>68</v>
      </c>
      <c r="F127" s="12">
        <v>4.38</v>
      </c>
      <c r="G127" s="13">
        <v>14.88</v>
      </c>
      <c r="H127" s="13">
        <f>TRUNC(TRUNC(G127 * J5, 2) + G127, 2)</f>
        <v>18.579999999999998</v>
      </c>
      <c r="I127" s="13">
        <f t="shared" si="1"/>
        <v>81.38</v>
      </c>
      <c r="J127" s="14">
        <f>I127 / J4</f>
        <v>1.5972639955105458E-4</v>
      </c>
    </row>
    <row r="128" spans="1:10" ht="39" customHeight="1" x14ac:dyDescent="0.25">
      <c r="A128" s="10" t="s">
        <v>811</v>
      </c>
      <c r="B128" s="10" t="s">
        <v>231</v>
      </c>
      <c r="C128" s="10" t="s">
        <v>50</v>
      </c>
      <c r="D128" s="10" t="s">
        <v>232</v>
      </c>
      <c r="E128" s="11" t="s">
        <v>68</v>
      </c>
      <c r="F128" s="12">
        <v>10.37</v>
      </c>
      <c r="G128" s="13">
        <v>11.47</v>
      </c>
      <c r="H128" s="13">
        <f>TRUNC(TRUNC(G128 * J5, 2) + G128, 2)</f>
        <v>14.32</v>
      </c>
      <c r="I128" s="13">
        <f t="shared" si="1"/>
        <v>148.49</v>
      </c>
      <c r="J128" s="14">
        <f>I128 / J4</f>
        <v>2.9144474157454041E-4</v>
      </c>
    </row>
    <row r="129" spans="1:10" ht="39" customHeight="1" x14ac:dyDescent="0.25">
      <c r="A129" s="10" t="s">
        <v>812</v>
      </c>
      <c r="B129" s="10" t="s">
        <v>234</v>
      </c>
      <c r="C129" s="10" t="s">
        <v>50</v>
      </c>
      <c r="D129" s="10" t="s">
        <v>235</v>
      </c>
      <c r="E129" s="11" t="s">
        <v>88</v>
      </c>
      <c r="F129" s="12">
        <v>0.16</v>
      </c>
      <c r="G129" s="13">
        <v>897.71</v>
      </c>
      <c r="H129" s="13">
        <f>TRUNC(TRUNC(G129 * J5, 2) + G129, 2)</f>
        <v>1120.97</v>
      </c>
      <c r="I129" s="13">
        <f t="shared" si="1"/>
        <v>179.35</v>
      </c>
      <c r="J129" s="14">
        <f>I129 / J4</f>
        <v>3.5201437404130796E-4</v>
      </c>
    </row>
    <row r="130" spans="1:10" ht="24" customHeight="1" x14ac:dyDescent="0.25">
      <c r="A130" s="5" t="s">
        <v>813</v>
      </c>
      <c r="B130" s="5" t="s">
        <v>711</v>
      </c>
      <c r="C130" s="5"/>
      <c r="D130" s="5" t="s">
        <v>776</v>
      </c>
      <c r="E130" s="6"/>
      <c r="F130" s="7">
        <v>1</v>
      </c>
      <c r="G130" s="7" t="s">
        <v>638</v>
      </c>
      <c r="H130" s="8">
        <f>I131</f>
        <v>13318.47</v>
      </c>
      <c r="I130" s="8">
        <f t="shared" si="1"/>
        <v>13318.47</v>
      </c>
      <c r="J130" s="9">
        <f>I130 / J4</f>
        <v>2.6140467690203169E-2</v>
      </c>
    </row>
    <row r="131" spans="1:10" ht="26.1" customHeight="1" x14ac:dyDescent="0.25">
      <c r="A131" s="10" t="s">
        <v>333</v>
      </c>
      <c r="B131" s="10" t="s">
        <v>334</v>
      </c>
      <c r="C131" s="10" t="s">
        <v>180</v>
      </c>
      <c r="D131" s="10" t="s">
        <v>814</v>
      </c>
      <c r="E131" s="11" t="s">
        <v>53</v>
      </c>
      <c r="F131" s="12">
        <v>8.58</v>
      </c>
      <c r="G131" s="13">
        <v>1243.1099999999999</v>
      </c>
      <c r="H131" s="13">
        <f>TRUNC(TRUNC(G131 * J5, 2) + G131, 2)</f>
        <v>1552.27</v>
      </c>
      <c r="I131" s="13">
        <f t="shared" si="1"/>
        <v>13318.47</v>
      </c>
      <c r="J131" s="14">
        <f>I131 / J4</f>
        <v>2.6140467690203169E-2</v>
      </c>
    </row>
    <row r="132" spans="1:10" ht="24" customHeight="1" x14ac:dyDescent="0.25">
      <c r="A132" s="5" t="s">
        <v>815</v>
      </c>
      <c r="B132" s="5" t="s">
        <v>711</v>
      </c>
      <c r="C132" s="5"/>
      <c r="D132" s="5" t="s">
        <v>736</v>
      </c>
      <c r="E132" s="6"/>
      <c r="F132" s="7">
        <v>1</v>
      </c>
      <c r="G132" s="7" t="s">
        <v>638</v>
      </c>
      <c r="H132" s="8">
        <f>I133 + I134 + I135 + I136 + I137</f>
        <v>769.3599999999999</v>
      </c>
      <c r="I132" s="8">
        <f t="shared" si="1"/>
        <v>769.36</v>
      </c>
      <c r="J132" s="9">
        <f>I132 / J4</f>
        <v>1.5100405844015649E-3</v>
      </c>
    </row>
    <row r="133" spans="1:10" ht="51.9" customHeight="1" x14ac:dyDescent="0.25">
      <c r="A133" s="10" t="s">
        <v>816</v>
      </c>
      <c r="B133" s="10" t="s">
        <v>270</v>
      </c>
      <c r="C133" s="10" t="s">
        <v>50</v>
      </c>
      <c r="D133" s="10" t="s">
        <v>737</v>
      </c>
      <c r="E133" s="11" t="s">
        <v>53</v>
      </c>
      <c r="F133" s="12">
        <v>3.48</v>
      </c>
      <c r="G133" s="13">
        <v>7.94</v>
      </c>
      <c r="H133" s="13">
        <f>TRUNC(TRUNC(G133 * J5, 2) + G133, 2)</f>
        <v>9.91</v>
      </c>
      <c r="I133" s="13">
        <f t="shared" si="1"/>
        <v>34.479999999999997</v>
      </c>
      <c r="J133" s="14">
        <f>I133 / J4</f>
        <v>6.7674689807328109E-5</v>
      </c>
    </row>
    <row r="134" spans="1:10" ht="51.9" customHeight="1" x14ac:dyDescent="0.25">
      <c r="A134" s="10" t="s">
        <v>817</v>
      </c>
      <c r="B134" s="10" t="s">
        <v>276</v>
      </c>
      <c r="C134" s="10" t="s">
        <v>50</v>
      </c>
      <c r="D134" s="10" t="s">
        <v>277</v>
      </c>
      <c r="E134" s="11" t="s">
        <v>53</v>
      </c>
      <c r="F134" s="12">
        <v>3.48</v>
      </c>
      <c r="G134" s="13">
        <v>43.63</v>
      </c>
      <c r="H134" s="13">
        <f>TRUNC(TRUNC(G134 * J5, 2) + G134, 2)</f>
        <v>54.48</v>
      </c>
      <c r="I134" s="13">
        <f t="shared" si="1"/>
        <v>189.59</v>
      </c>
      <c r="J134" s="14">
        <f>I134 / J4</f>
        <v>3.7211265778919195E-4</v>
      </c>
    </row>
    <row r="135" spans="1:10" ht="26.1" customHeight="1" x14ac:dyDescent="0.25">
      <c r="A135" s="10" t="s">
        <v>818</v>
      </c>
      <c r="B135" s="10" t="s">
        <v>282</v>
      </c>
      <c r="C135" s="10" t="s">
        <v>50</v>
      </c>
      <c r="D135" s="10" t="s">
        <v>283</v>
      </c>
      <c r="E135" s="11" t="s">
        <v>75</v>
      </c>
      <c r="F135" s="12">
        <v>0.57999999999999996</v>
      </c>
      <c r="G135" s="13">
        <v>44.96</v>
      </c>
      <c r="H135" s="13">
        <f>TRUNC(TRUNC(G135 * J5, 2) + G135, 2)</f>
        <v>56.14</v>
      </c>
      <c r="I135" s="13">
        <f t="shared" ref="I135:I198" si="2">TRUNC(F135 * H135,2)</f>
        <v>32.56</v>
      </c>
      <c r="J135" s="14">
        <f>I135 / J4</f>
        <v>6.3906261604599875E-5</v>
      </c>
    </row>
    <row r="136" spans="1:10" ht="26.1" customHeight="1" x14ac:dyDescent="0.25">
      <c r="A136" s="10" t="s">
        <v>819</v>
      </c>
      <c r="B136" s="10" t="s">
        <v>293</v>
      </c>
      <c r="C136" s="10" t="s">
        <v>50</v>
      </c>
      <c r="D136" s="10" t="s">
        <v>294</v>
      </c>
      <c r="E136" s="11" t="s">
        <v>75</v>
      </c>
      <c r="F136" s="12">
        <v>0.57999999999999996</v>
      </c>
      <c r="G136" s="13">
        <v>33.880000000000003</v>
      </c>
      <c r="H136" s="13">
        <f>TRUNC(TRUNC(G136 * J5, 2) + G136, 2)</f>
        <v>42.3</v>
      </c>
      <c r="I136" s="13">
        <f t="shared" si="2"/>
        <v>24.53</v>
      </c>
      <c r="J136" s="14">
        <f>I136 / J4</f>
        <v>4.8145595735897876E-5</v>
      </c>
    </row>
    <row r="137" spans="1:10" ht="26.1" customHeight="1" x14ac:dyDescent="0.25">
      <c r="A137" s="10" t="s">
        <v>820</v>
      </c>
      <c r="B137" s="10" t="s">
        <v>331</v>
      </c>
      <c r="C137" s="10" t="s">
        <v>50</v>
      </c>
      <c r="D137" s="10" t="s">
        <v>332</v>
      </c>
      <c r="E137" s="11" t="s">
        <v>75</v>
      </c>
      <c r="F137" s="12">
        <v>3.9</v>
      </c>
      <c r="G137" s="13">
        <v>100.25</v>
      </c>
      <c r="H137" s="13">
        <f>TRUNC(TRUNC(G137 * J5, 2) + G137, 2)</f>
        <v>125.18</v>
      </c>
      <c r="I137" s="13">
        <f t="shared" si="2"/>
        <v>488.2</v>
      </c>
      <c r="J137" s="14">
        <f>I137 / J4</f>
        <v>9.5820137946454713E-4</v>
      </c>
    </row>
    <row r="138" spans="1:10" ht="24" customHeight="1" x14ac:dyDescent="0.25">
      <c r="A138" s="5" t="s">
        <v>821</v>
      </c>
      <c r="B138" s="5" t="s">
        <v>711</v>
      </c>
      <c r="C138" s="5"/>
      <c r="D138" s="5" t="s">
        <v>739</v>
      </c>
      <c r="E138" s="6"/>
      <c r="F138" s="7">
        <v>1</v>
      </c>
      <c r="G138" s="7" t="s">
        <v>638</v>
      </c>
      <c r="H138" s="8">
        <f>I139</f>
        <v>74.5</v>
      </c>
      <c r="I138" s="8">
        <f t="shared" si="2"/>
        <v>74.5</v>
      </c>
      <c r="J138" s="9">
        <f>I138 / J4</f>
        <v>1.4622286515794504E-4</v>
      </c>
    </row>
    <row r="139" spans="1:10" ht="26.1" customHeight="1" x14ac:dyDescent="0.25">
      <c r="A139" s="10" t="s">
        <v>822</v>
      </c>
      <c r="B139" s="10" t="s">
        <v>305</v>
      </c>
      <c r="C139" s="10" t="s">
        <v>50</v>
      </c>
      <c r="D139" s="10" t="s">
        <v>306</v>
      </c>
      <c r="E139" s="11" t="s">
        <v>53</v>
      </c>
      <c r="F139" s="12">
        <v>3.48</v>
      </c>
      <c r="G139" s="13">
        <v>17.149999999999999</v>
      </c>
      <c r="H139" s="13">
        <f>TRUNC(TRUNC(G139 * J5, 2) + G139, 2)</f>
        <v>21.41</v>
      </c>
      <c r="I139" s="13">
        <f t="shared" si="2"/>
        <v>74.5</v>
      </c>
      <c r="J139" s="14">
        <f>I139 / J4</f>
        <v>1.4622286515794504E-4</v>
      </c>
    </row>
    <row r="140" spans="1:10" ht="24" customHeight="1" x14ac:dyDescent="0.25">
      <c r="A140" s="5" t="s">
        <v>22</v>
      </c>
      <c r="B140" s="5" t="s">
        <v>711</v>
      </c>
      <c r="C140" s="5"/>
      <c r="D140" s="5" t="s">
        <v>23</v>
      </c>
      <c r="E140" s="6"/>
      <c r="F140" s="7">
        <v>1</v>
      </c>
      <c r="G140" s="7" t="s">
        <v>638</v>
      </c>
      <c r="H140" s="8">
        <f>I141 + I143 + I148 + I163 + I173 + I176 + I181</f>
        <v>86527.19</v>
      </c>
      <c r="I140" s="8">
        <f t="shared" si="2"/>
        <v>86527.19</v>
      </c>
      <c r="J140" s="9">
        <f>I140 / J4</f>
        <v>0.16982890786397167</v>
      </c>
    </row>
    <row r="141" spans="1:10" ht="24" customHeight="1" x14ac:dyDescent="0.25">
      <c r="A141" s="5" t="s">
        <v>823</v>
      </c>
      <c r="B141" s="5" t="s">
        <v>711</v>
      </c>
      <c r="C141" s="5"/>
      <c r="D141" s="5" t="s">
        <v>713</v>
      </c>
      <c r="E141" s="6"/>
      <c r="F141" s="7">
        <v>1</v>
      </c>
      <c r="G141" s="7" t="s">
        <v>638</v>
      </c>
      <c r="H141" s="8">
        <f>I142</f>
        <v>1997.58</v>
      </c>
      <c r="I141" s="8">
        <f t="shared" si="2"/>
        <v>1997.58</v>
      </c>
      <c r="J141" s="9">
        <f>I141 / J4</f>
        <v>3.9206962547947361E-3</v>
      </c>
    </row>
    <row r="142" spans="1:10" ht="26.1" customHeight="1" x14ac:dyDescent="0.25">
      <c r="A142" s="10" t="s">
        <v>824</v>
      </c>
      <c r="B142" s="10" t="s">
        <v>96</v>
      </c>
      <c r="C142" s="10" t="s">
        <v>50</v>
      </c>
      <c r="D142" s="10" t="s">
        <v>97</v>
      </c>
      <c r="E142" s="11" t="s">
        <v>84</v>
      </c>
      <c r="F142" s="12">
        <v>13</v>
      </c>
      <c r="G142" s="13">
        <v>123.06</v>
      </c>
      <c r="H142" s="13">
        <f>TRUNC(TRUNC(G142 * J5, 2) + G142, 2)</f>
        <v>153.66</v>
      </c>
      <c r="I142" s="13">
        <f t="shared" si="2"/>
        <v>1997.58</v>
      </c>
      <c r="J142" s="14">
        <f>I142 / J4</f>
        <v>3.9206962547947361E-3</v>
      </c>
    </row>
    <row r="143" spans="1:10" ht="24" customHeight="1" x14ac:dyDescent="0.25">
      <c r="A143" s="5" t="s">
        <v>825</v>
      </c>
      <c r="B143" s="5" t="s">
        <v>711</v>
      </c>
      <c r="C143" s="5"/>
      <c r="D143" s="5" t="s">
        <v>715</v>
      </c>
      <c r="E143" s="6"/>
      <c r="F143" s="7">
        <v>1</v>
      </c>
      <c r="G143" s="7" t="s">
        <v>638</v>
      </c>
      <c r="H143" s="8">
        <f>I144 + I145 + I146 + I147</f>
        <v>6772.4999999999991</v>
      </c>
      <c r="I143" s="8">
        <f t="shared" si="2"/>
        <v>6772.5</v>
      </c>
      <c r="J143" s="9">
        <f>I143 / J4</f>
        <v>1.3292541668217217E-2</v>
      </c>
    </row>
    <row r="144" spans="1:10" ht="39" customHeight="1" x14ac:dyDescent="0.25">
      <c r="A144" s="10" t="s">
        <v>826</v>
      </c>
      <c r="B144" s="10" t="s">
        <v>118</v>
      </c>
      <c r="C144" s="10" t="s">
        <v>50</v>
      </c>
      <c r="D144" s="10" t="s">
        <v>119</v>
      </c>
      <c r="E144" s="11" t="s">
        <v>88</v>
      </c>
      <c r="F144" s="12">
        <v>37.090000000000003</v>
      </c>
      <c r="G144" s="13">
        <v>106.64</v>
      </c>
      <c r="H144" s="13">
        <f>TRUNC(TRUNC(G144 * J5, 2) + G144, 2)</f>
        <v>133.16</v>
      </c>
      <c r="I144" s="13">
        <f t="shared" si="2"/>
        <v>4938.8999999999996</v>
      </c>
      <c r="J144" s="14">
        <f>I144 / J4</f>
        <v>9.6936927346117415E-3</v>
      </c>
    </row>
    <row r="145" spans="1:10" ht="26.1" customHeight="1" x14ac:dyDescent="0.25">
      <c r="A145" s="10" t="s">
        <v>827</v>
      </c>
      <c r="B145" s="10" t="s">
        <v>124</v>
      </c>
      <c r="C145" s="10" t="s">
        <v>50</v>
      </c>
      <c r="D145" s="10" t="s">
        <v>125</v>
      </c>
      <c r="E145" s="11" t="s">
        <v>88</v>
      </c>
      <c r="F145" s="12">
        <v>30.55</v>
      </c>
      <c r="G145" s="13">
        <v>28.25</v>
      </c>
      <c r="H145" s="13">
        <f>TRUNC(TRUNC(G145 * J5, 2) + G145, 2)</f>
        <v>35.270000000000003</v>
      </c>
      <c r="I145" s="13">
        <f t="shared" si="2"/>
        <v>1077.49</v>
      </c>
      <c r="J145" s="14">
        <f>I145 / J4</f>
        <v>2.1148144292487811E-3</v>
      </c>
    </row>
    <row r="146" spans="1:10" ht="39" customHeight="1" x14ac:dyDescent="0.25">
      <c r="A146" s="10" t="s">
        <v>828</v>
      </c>
      <c r="B146" s="10" t="s">
        <v>134</v>
      </c>
      <c r="C146" s="10" t="s">
        <v>50</v>
      </c>
      <c r="D146" s="10" t="s">
        <v>135</v>
      </c>
      <c r="E146" s="11" t="s">
        <v>88</v>
      </c>
      <c r="F146" s="12">
        <v>7.73</v>
      </c>
      <c r="G146" s="13">
        <v>58.17</v>
      </c>
      <c r="H146" s="13">
        <f>TRUNC(TRUNC(G146 * J5, 2) + G146, 2)</f>
        <v>72.63</v>
      </c>
      <c r="I146" s="13">
        <f t="shared" si="2"/>
        <v>561.41999999999996</v>
      </c>
      <c r="J146" s="14">
        <f>I146 / J4</f>
        <v>1.1019119591540066E-3</v>
      </c>
    </row>
    <row r="147" spans="1:10" ht="26.1" customHeight="1" x14ac:dyDescent="0.25">
      <c r="A147" s="10" t="s">
        <v>829</v>
      </c>
      <c r="B147" s="10" t="s">
        <v>124</v>
      </c>
      <c r="C147" s="10" t="s">
        <v>50</v>
      </c>
      <c r="D147" s="10" t="s">
        <v>125</v>
      </c>
      <c r="E147" s="11" t="s">
        <v>88</v>
      </c>
      <c r="F147" s="12">
        <v>5.52</v>
      </c>
      <c r="G147" s="13">
        <v>28.25</v>
      </c>
      <c r="H147" s="13">
        <f>TRUNC(TRUNC(G147 * J5, 2) + G147, 2)</f>
        <v>35.270000000000003</v>
      </c>
      <c r="I147" s="13">
        <f t="shared" si="2"/>
        <v>194.69</v>
      </c>
      <c r="J147" s="14">
        <f>I147 / J4</f>
        <v>3.8212254520268886E-4</v>
      </c>
    </row>
    <row r="148" spans="1:10" ht="24" customHeight="1" x14ac:dyDescent="0.25">
      <c r="A148" s="5" t="s">
        <v>830</v>
      </c>
      <c r="B148" s="5" t="s">
        <v>711</v>
      </c>
      <c r="C148" s="5"/>
      <c r="D148" s="5" t="s">
        <v>718</v>
      </c>
      <c r="E148" s="6"/>
      <c r="F148" s="7">
        <v>1</v>
      </c>
      <c r="G148" s="7" t="s">
        <v>638</v>
      </c>
      <c r="H148" s="8">
        <f>I149 + I156</f>
        <v>29405.809999999998</v>
      </c>
      <c r="I148" s="8">
        <f t="shared" si="2"/>
        <v>29405.81</v>
      </c>
      <c r="J148" s="9">
        <f>I148 / J4</f>
        <v>5.7715460275035595E-2</v>
      </c>
    </row>
    <row r="149" spans="1:10" ht="24" customHeight="1" x14ac:dyDescent="0.25">
      <c r="A149" s="5" t="s">
        <v>831</v>
      </c>
      <c r="B149" s="5" t="s">
        <v>711</v>
      </c>
      <c r="C149" s="5"/>
      <c r="D149" s="5" t="s">
        <v>720</v>
      </c>
      <c r="E149" s="6"/>
      <c r="F149" s="7">
        <v>1</v>
      </c>
      <c r="G149" s="7" t="s">
        <v>638</v>
      </c>
      <c r="H149" s="8">
        <f>I150 + I151 + I152 + I153 + I154 + I155</f>
        <v>20816.73</v>
      </c>
      <c r="I149" s="8">
        <f t="shared" si="2"/>
        <v>20816.73</v>
      </c>
      <c r="J149" s="9">
        <f>I149 / J4</f>
        <v>4.0857475219051663E-2</v>
      </c>
    </row>
    <row r="150" spans="1:10" ht="39" customHeight="1" x14ac:dyDescent="0.25">
      <c r="A150" s="10" t="s">
        <v>832</v>
      </c>
      <c r="B150" s="10" t="s">
        <v>141</v>
      </c>
      <c r="C150" s="10" t="s">
        <v>50</v>
      </c>
      <c r="D150" s="10" t="s">
        <v>142</v>
      </c>
      <c r="E150" s="11" t="s">
        <v>53</v>
      </c>
      <c r="F150" s="12">
        <v>11.83</v>
      </c>
      <c r="G150" s="13">
        <v>50.09</v>
      </c>
      <c r="H150" s="13">
        <f>TRUNC(TRUNC(G150 * J5, 2) + G150, 2)</f>
        <v>62.54</v>
      </c>
      <c r="I150" s="13">
        <f t="shared" si="2"/>
        <v>739.84</v>
      </c>
      <c r="J150" s="14">
        <f>I150 / J4</f>
        <v>1.4521010007846182E-3</v>
      </c>
    </row>
    <row r="151" spans="1:10" ht="39" customHeight="1" x14ac:dyDescent="0.25">
      <c r="A151" s="10" t="s">
        <v>833</v>
      </c>
      <c r="B151" s="10" t="s">
        <v>147</v>
      </c>
      <c r="C151" s="10" t="s">
        <v>50</v>
      </c>
      <c r="D151" s="10" t="s">
        <v>148</v>
      </c>
      <c r="E151" s="11" t="s">
        <v>53</v>
      </c>
      <c r="F151" s="12">
        <v>48.82</v>
      </c>
      <c r="G151" s="13">
        <v>89.51</v>
      </c>
      <c r="H151" s="13">
        <f>TRUNC(TRUNC(G151 * J5, 2) + G151, 2)</f>
        <v>111.77</v>
      </c>
      <c r="I151" s="13">
        <f t="shared" si="2"/>
        <v>5456.61</v>
      </c>
      <c r="J151" s="14">
        <f>I151 / J4</f>
        <v>1.0709814070463012E-2</v>
      </c>
    </row>
    <row r="152" spans="1:10" ht="26.1" customHeight="1" x14ac:dyDescent="0.25">
      <c r="A152" s="10" t="s">
        <v>834</v>
      </c>
      <c r="B152" s="10" t="s">
        <v>160</v>
      </c>
      <c r="C152" s="10" t="s">
        <v>50</v>
      </c>
      <c r="D152" s="10" t="s">
        <v>161</v>
      </c>
      <c r="E152" s="11" t="s">
        <v>68</v>
      </c>
      <c r="F152" s="12">
        <v>214.85</v>
      </c>
      <c r="G152" s="13">
        <v>14.77</v>
      </c>
      <c r="H152" s="13">
        <f>TRUNC(TRUNC(G152 * J5, 2) + G152, 2)</f>
        <v>18.440000000000001</v>
      </c>
      <c r="I152" s="13">
        <f t="shared" si="2"/>
        <v>3961.83</v>
      </c>
      <c r="J152" s="14">
        <f>I152 / J4</f>
        <v>7.7759749512577364E-3</v>
      </c>
    </row>
    <row r="153" spans="1:10" ht="26.1" customHeight="1" x14ac:dyDescent="0.25">
      <c r="A153" s="10" t="s">
        <v>835</v>
      </c>
      <c r="B153" s="10" t="s">
        <v>174</v>
      </c>
      <c r="C153" s="10" t="s">
        <v>50</v>
      </c>
      <c r="D153" s="10" t="s">
        <v>175</v>
      </c>
      <c r="E153" s="11" t="s">
        <v>68</v>
      </c>
      <c r="F153" s="12">
        <v>27.73</v>
      </c>
      <c r="G153" s="13">
        <v>21.33</v>
      </c>
      <c r="H153" s="13">
        <f>TRUNC(TRUNC(G153 * J5, 2) + G153, 2)</f>
        <v>26.63</v>
      </c>
      <c r="I153" s="13">
        <f t="shared" si="2"/>
        <v>738.44</v>
      </c>
      <c r="J153" s="14">
        <f>I153 / J4</f>
        <v>1.4493531885534624E-3</v>
      </c>
    </row>
    <row r="154" spans="1:10" ht="39" customHeight="1" x14ac:dyDescent="0.25">
      <c r="A154" s="10" t="s">
        <v>836</v>
      </c>
      <c r="B154" s="10" t="s">
        <v>179</v>
      </c>
      <c r="C154" s="10" t="s">
        <v>180</v>
      </c>
      <c r="D154" s="10" t="s">
        <v>181</v>
      </c>
      <c r="E154" s="11" t="s">
        <v>88</v>
      </c>
      <c r="F154" s="12">
        <v>5.96</v>
      </c>
      <c r="G154" s="13">
        <v>911.73</v>
      </c>
      <c r="H154" s="13">
        <f>TRUNC(TRUNC(G154 * J5, 2) + G154, 2)</f>
        <v>1138.47</v>
      </c>
      <c r="I154" s="13">
        <f t="shared" si="2"/>
        <v>6785.28</v>
      </c>
      <c r="J154" s="14">
        <f>I154 / J4</f>
        <v>1.3317625268441628E-2</v>
      </c>
    </row>
    <row r="155" spans="1:10" ht="26.1" customHeight="1" x14ac:dyDescent="0.25">
      <c r="A155" s="10" t="s">
        <v>837</v>
      </c>
      <c r="B155" s="10" t="s">
        <v>190</v>
      </c>
      <c r="C155" s="10" t="s">
        <v>50</v>
      </c>
      <c r="D155" s="10" t="s">
        <v>191</v>
      </c>
      <c r="E155" s="11" t="s">
        <v>53</v>
      </c>
      <c r="F155" s="12">
        <v>58.18</v>
      </c>
      <c r="G155" s="13">
        <v>43.15</v>
      </c>
      <c r="H155" s="13">
        <f>TRUNC(TRUNC(G155 * J5, 2) + G155, 2)</f>
        <v>53.88</v>
      </c>
      <c r="I155" s="13">
        <f t="shared" si="2"/>
        <v>3134.73</v>
      </c>
      <c r="J155" s="14">
        <f>I155 / J4</f>
        <v>6.152606739551209E-3</v>
      </c>
    </row>
    <row r="156" spans="1:10" ht="24" customHeight="1" x14ac:dyDescent="0.25">
      <c r="A156" s="5" t="s">
        <v>838</v>
      </c>
      <c r="B156" s="5" t="s">
        <v>711</v>
      </c>
      <c r="C156" s="5"/>
      <c r="D156" s="5" t="s">
        <v>722</v>
      </c>
      <c r="E156" s="6"/>
      <c r="F156" s="7">
        <v>1</v>
      </c>
      <c r="G156" s="7" t="s">
        <v>638</v>
      </c>
      <c r="H156" s="8">
        <f>I157 + I158 + I159 + I160 + I161 + I162</f>
        <v>8589.08</v>
      </c>
      <c r="I156" s="8">
        <f t="shared" si="2"/>
        <v>8589.08</v>
      </c>
      <c r="J156" s="9">
        <f>I156 / J4</f>
        <v>1.6857985055983928E-2</v>
      </c>
    </row>
    <row r="157" spans="1:10" ht="39" customHeight="1" x14ac:dyDescent="0.25">
      <c r="A157" s="10" t="s">
        <v>839</v>
      </c>
      <c r="B157" s="10" t="s">
        <v>141</v>
      </c>
      <c r="C157" s="10" t="s">
        <v>50</v>
      </c>
      <c r="D157" s="10" t="s">
        <v>142</v>
      </c>
      <c r="E157" s="11" t="s">
        <v>53</v>
      </c>
      <c r="F157" s="12">
        <v>9.82</v>
      </c>
      <c r="G157" s="13">
        <v>50.09</v>
      </c>
      <c r="H157" s="13">
        <f>TRUNC(TRUNC(G157 * J5, 2) + G157, 2)</f>
        <v>62.54</v>
      </c>
      <c r="I157" s="13">
        <f t="shared" si="2"/>
        <v>614.14</v>
      </c>
      <c r="J157" s="14">
        <f>I157 / J4</f>
        <v>1.2053867168872533E-3</v>
      </c>
    </row>
    <row r="158" spans="1:10" ht="39" customHeight="1" x14ac:dyDescent="0.25">
      <c r="A158" s="10" t="s">
        <v>840</v>
      </c>
      <c r="B158" s="10" t="s">
        <v>200</v>
      </c>
      <c r="C158" s="10" t="s">
        <v>50</v>
      </c>
      <c r="D158" s="10" t="s">
        <v>201</v>
      </c>
      <c r="E158" s="11" t="s">
        <v>53</v>
      </c>
      <c r="F158" s="12">
        <v>24.55</v>
      </c>
      <c r="G158" s="13">
        <v>77.91</v>
      </c>
      <c r="H158" s="13">
        <f>TRUNC(TRUNC(G158 * J5, 2) + G158, 2)</f>
        <v>97.28</v>
      </c>
      <c r="I158" s="13">
        <f t="shared" si="2"/>
        <v>2388.2199999999998</v>
      </c>
      <c r="J158" s="14">
        <f>I158 / J4</f>
        <v>4.687414376208154E-3</v>
      </c>
    </row>
    <row r="159" spans="1:10" ht="39" customHeight="1" x14ac:dyDescent="0.25">
      <c r="A159" s="10" t="s">
        <v>841</v>
      </c>
      <c r="B159" s="10" t="s">
        <v>205</v>
      </c>
      <c r="C159" s="10" t="s">
        <v>50</v>
      </c>
      <c r="D159" s="10" t="s">
        <v>206</v>
      </c>
      <c r="E159" s="11" t="s">
        <v>68</v>
      </c>
      <c r="F159" s="12">
        <v>29.06</v>
      </c>
      <c r="G159" s="13">
        <v>17.8</v>
      </c>
      <c r="H159" s="13">
        <f>TRUNC(TRUNC(G159 * J5, 2) + G159, 2)</f>
        <v>22.22</v>
      </c>
      <c r="I159" s="13">
        <f t="shared" si="2"/>
        <v>645.71</v>
      </c>
      <c r="J159" s="14">
        <f>I159 / J4</f>
        <v>1.2673498826998213E-3</v>
      </c>
    </row>
    <row r="160" spans="1:10" ht="39" customHeight="1" x14ac:dyDescent="0.25">
      <c r="A160" s="10" t="s">
        <v>842</v>
      </c>
      <c r="B160" s="10" t="s">
        <v>208</v>
      </c>
      <c r="C160" s="10" t="s">
        <v>50</v>
      </c>
      <c r="D160" s="10" t="s">
        <v>209</v>
      </c>
      <c r="E160" s="11" t="s">
        <v>68</v>
      </c>
      <c r="F160" s="12">
        <v>71.92</v>
      </c>
      <c r="G160" s="13">
        <v>15.05</v>
      </c>
      <c r="H160" s="13">
        <f>TRUNC(TRUNC(G160 * J5, 2) + G160, 2)</f>
        <v>18.79</v>
      </c>
      <c r="I160" s="13">
        <f t="shared" si="2"/>
        <v>1351.37</v>
      </c>
      <c r="J160" s="14">
        <f>I160 / J4</f>
        <v>2.6523650105837876E-3</v>
      </c>
    </row>
    <row r="161" spans="1:10" ht="39" customHeight="1" x14ac:dyDescent="0.25">
      <c r="A161" s="10" t="s">
        <v>843</v>
      </c>
      <c r="B161" s="10" t="s">
        <v>179</v>
      </c>
      <c r="C161" s="10" t="s">
        <v>180</v>
      </c>
      <c r="D161" s="10" t="s">
        <v>181</v>
      </c>
      <c r="E161" s="11" t="s">
        <v>88</v>
      </c>
      <c r="F161" s="12">
        <v>1.72</v>
      </c>
      <c r="G161" s="13">
        <v>911.73</v>
      </c>
      <c r="H161" s="13">
        <f>TRUNC(TRUNC(G161 * J5, 2) + G161, 2)</f>
        <v>1138.47</v>
      </c>
      <c r="I161" s="13">
        <f t="shared" si="2"/>
        <v>1958.16</v>
      </c>
      <c r="J161" s="14">
        <f>I161 / J4</f>
        <v>3.843325713257472E-3</v>
      </c>
    </row>
    <row r="162" spans="1:10" ht="26.1" customHeight="1" x14ac:dyDescent="0.25">
      <c r="A162" s="10" t="s">
        <v>844</v>
      </c>
      <c r="B162" s="10" t="s">
        <v>190</v>
      </c>
      <c r="C162" s="10" t="s">
        <v>50</v>
      </c>
      <c r="D162" s="10" t="s">
        <v>191</v>
      </c>
      <c r="E162" s="11" t="s">
        <v>53</v>
      </c>
      <c r="F162" s="12">
        <v>30.28</v>
      </c>
      <c r="G162" s="13">
        <v>43.15</v>
      </c>
      <c r="H162" s="13">
        <f>TRUNC(TRUNC(G162 * J5, 2) + G162, 2)</f>
        <v>53.88</v>
      </c>
      <c r="I162" s="13">
        <f t="shared" si="2"/>
        <v>1631.48</v>
      </c>
      <c r="J162" s="14">
        <f>I162 / J4</f>
        <v>3.2021433563474387E-3</v>
      </c>
    </row>
    <row r="163" spans="1:10" ht="24" customHeight="1" x14ac:dyDescent="0.25">
      <c r="A163" s="5" t="s">
        <v>845</v>
      </c>
      <c r="B163" s="5" t="s">
        <v>711</v>
      </c>
      <c r="C163" s="5"/>
      <c r="D163" s="5" t="s">
        <v>727</v>
      </c>
      <c r="E163" s="6"/>
      <c r="F163" s="7">
        <v>1</v>
      </c>
      <c r="G163" s="7" t="s">
        <v>638</v>
      </c>
      <c r="H163" s="8">
        <f>I164 + I169</f>
        <v>8723.9599999999991</v>
      </c>
      <c r="I163" s="8">
        <f t="shared" si="2"/>
        <v>8723.9599999999991</v>
      </c>
      <c r="J163" s="9">
        <f>I163 / J4</f>
        <v>1.7122717137225584E-2</v>
      </c>
    </row>
    <row r="164" spans="1:10" ht="24" customHeight="1" x14ac:dyDescent="0.25">
      <c r="A164" s="5" t="s">
        <v>846</v>
      </c>
      <c r="B164" s="5" t="s">
        <v>711</v>
      </c>
      <c r="C164" s="5"/>
      <c r="D164" s="5" t="s">
        <v>729</v>
      </c>
      <c r="E164" s="6"/>
      <c r="F164" s="7">
        <v>1</v>
      </c>
      <c r="G164" s="7" t="s">
        <v>638</v>
      </c>
      <c r="H164" s="8">
        <f>I165 + I166 + I167 + I168</f>
        <v>4957.9500000000007</v>
      </c>
      <c r="I164" s="8">
        <f t="shared" si="2"/>
        <v>4957.95</v>
      </c>
      <c r="J164" s="9">
        <f>I164 / J4</f>
        <v>9.7310826081856861E-3</v>
      </c>
    </row>
    <row r="165" spans="1:10" ht="51.9" customHeight="1" x14ac:dyDescent="0.25">
      <c r="A165" s="10" t="s">
        <v>847</v>
      </c>
      <c r="B165" s="10" t="s">
        <v>213</v>
      </c>
      <c r="C165" s="10" t="s">
        <v>50</v>
      </c>
      <c r="D165" s="10" t="s">
        <v>214</v>
      </c>
      <c r="E165" s="11" t="s">
        <v>53</v>
      </c>
      <c r="F165" s="12">
        <v>24.64</v>
      </c>
      <c r="G165" s="13">
        <v>60.72</v>
      </c>
      <c r="H165" s="13">
        <f>TRUNC(TRUNC(G165 * J5, 2) + G165, 2)</f>
        <v>75.819999999999993</v>
      </c>
      <c r="I165" s="13">
        <f t="shared" si="2"/>
        <v>1868.2</v>
      </c>
      <c r="J165" s="14">
        <f>I165 / J4</f>
        <v>3.6667591501754753E-3</v>
      </c>
    </row>
    <row r="166" spans="1:10" ht="39" customHeight="1" x14ac:dyDescent="0.25">
      <c r="A166" s="10" t="s">
        <v>848</v>
      </c>
      <c r="B166" s="10" t="s">
        <v>228</v>
      </c>
      <c r="C166" s="10" t="s">
        <v>50</v>
      </c>
      <c r="D166" s="10" t="s">
        <v>229</v>
      </c>
      <c r="E166" s="11" t="s">
        <v>68</v>
      </c>
      <c r="F166" s="12">
        <v>42.8</v>
      </c>
      <c r="G166" s="13">
        <v>14.88</v>
      </c>
      <c r="H166" s="13">
        <f>TRUNC(TRUNC(G166 * J5, 2) + G166, 2)</f>
        <v>18.579999999999998</v>
      </c>
      <c r="I166" s="13">
        <f t="shared" si="2"/>
        <v>795.22</v>
      </c>
      <c r="J166" s="14">
        <f>I166 / J4</f>
        <v>1.5607966017570612E-3</v>
      </c>
    </row>
    <row r="167" spans="1:10" ht="39" customHeight="1" x14ac:dyDescent="0.25">
      <c r="A167" s="10" t="s">
        <v>849</v>
      </c>
      <c r="B167" s="10" t="s">
        <v>231</v>
      </c>
      <c r="C167" s="10" t="s">
        <v>50</v>
      </c>
      <c r="D167" s="10" t="s">
        <v>232</v>
      </c>
      <c r="E167" s="11" t="s">
        <v>68</v>
      </c>
      <c r="F167" s="12">
        <v>72.56</v>
      </c>
      <c r="G167" s="13">
        <v>11.47</v>
      </c>
      <c r="H167" s="13">
        <f>TRUNC(TRUNC(G167 * J5, 2) + G167, 2)</f>
        <v>14.32</v>
      </c>
      <c r="I167" s="13">
        <f t="shared" si="2"/>
        <v>1039.05</v>
      </c>
      <c r="J167" s="14">
        <f>I167 / J4</f>
        <v>2.0393673562733258E-3</v>
      </c>
    </row>
    <row r="168" spans="1:10" ht="39" customHeight="1" x14ac:dyDescent="0.25">
      <c r="A168" s="10" t="s">
        <v>850</v>
      </c>
      <c r="B168" s="10" t="s">
        <v>234</v>
      </c>
      <c r="C168" s="10" t="s">
        <v>50</v>
      </c>
      <c r="D168" s="10" t="s">
        <v>235</v>
      </c>
      <c r="E168" s="11" t="s">
        <v>88</v>
      </c>
      <c r="F168" s="12">
        <v>1.1200000000000001</v>
      </c>
      <c r="G168" s="13">
        <v>897.71</v>
      </c>
      <c r="H168" s="13">
        <f>TRUNC(TRUNC(G168 * J5, 2) + G168, 2)</f>
        <v>1120.97</v>
      </c>
      <c r="I168" s="13">
        <f t="shared" si="2"/>
        <v>1255.48</v>
      </c>
      <c r="J168" s="14">
        <f>I168 / J4</f>
        <v>2.4641594999798232E-3</v>
      </c>
    </row>
    <row r="169" spans="1:10" ht="24" customHeight="1" x14ac:dyDescent="0.25">
      <c r="A169" s="5" t="s">
        <v>851</v>
      </c>
      <c r="B169" s="5" t="s">
        <v>711</v>
      </c>
      <c r="C169" s="5"/>
      <c r="D169" s="5" t="s">
        <v>731</v>
      </c>
      <c r="E169" s="6"/>
      <c r="F169" s="7">
        <v>1</v>
      </c>
      <c r="G169" s="7" t="s">
        <v>638</v>
      </c>
      <c r="H169" s="8">
        <f>I170 + I171 + I172</f>
        <v>3766.01</v>
      </c>
      <c r="I169" s="8">
        <f t="shared" si="2"/>
        <v>3766.01</v>
      </c>
      <c r="J169" s="9">
        <f>I169 / J4</f>
        <v>7.3916345290399007E-3</v>
      </c>
    </row>
    <row r="170" spans="1:10" ht="51.9" customHeight="1" x14ac:dyDescent="0.25">
      <c r="A170" s="10" t="s">
        <v>852</v>
      </c>
      <c r="B170" s="10" t="s">
        <v>238</v>
      </c>
      <c r="C170" s="10" t="s">
        <v>50</v>
      </c>
      <c r="D170" s="10" t="s">
        <v>239</v>
      </c>
      <c r="E170" s="11" t="s">
        <v>53</v>
      </c>
      <c r="F170" s="12">
        <v>16.37</v>
      </c>
      <c r="G170" s="13">
        <v>76.91</v>
      </c>
      <c r="H170" s="13">
        <f>TRUNC(TRUNC(G170 * J5, 2) + G170, 2)</f>
        <v>96.03</v>
      </c>
      <c r="I170" s="13">
        <f t="shared" si="2"/>
        <v>1572.01</v>
      </c>
      <c r="J170" s="14">
        <f>I170 / J4</f>
        <v>3.0854202182139753E-3</v>
      </c>
    </row>
    <row r="171" spans="1:10" ht="39" customHeight="1" x14ac:dyDescent="0.25">
      <c r="A171" s="10" t="s">
        <v>853</v>
      </c>
      <c r="B171" s="10" t="s">
        <v>228</v>
      </c>
      <c r="C171" s="10" t="s">
        <v>50</v>
      </c>
      <c r="D171" s="10" t="s">
        <v>229</v>
      </c>
      <c r="E171" s="11" t="s">
        <v>68</v>
      </c>
      <c r="F171" s="12">
        <v>48.67</v>
      </c>
      <c r="G171" s="13">
        <v>14.88</v>
      </c>
      <c r="H171" s="13">
        <f>TRUNC(TRUNC(G171 * J5, 2) + G171, 2)</f>
        <v>18.579999999999998</v>
      </c>
      <c r="I171" s="13">
        <f t="shared" si="2"/>
        <v>904.28</v>
      </c>
      <c r="J171" s="14">
        <f>I171 / J4</f>
        <v>1.7748511745641145E-3</v>
      </c>
    </row>
    <row r="172" spans="1:10" ht="39" customHeight="1" x14ac:dyDescent="0.25">
      <c r="A172" s="10" t="s">
        <v>854</v>
      </c>
      <c r="B172" s="10" t="s">
        <v>247</v>
      </c>
      <c r="C172" s="10" t="s">
        <v>50</v>
      </c>
      <c r="D172" s="10" t="s">
        <v>248</v>
      </c>
      <c r="E172" s="11" t="s">
        <v>88</v>
      </c>
      <c r="F172" s="12">
        <v>1.1499999999999999</v>
      </c>
      <c r="G172" s="13">
        <v>898.14</v>
      </c>
      <c r="H172" s="13">
        <f>TRUNC(TRUNC(G172 * J5, 2) + G172, 2)</f>
        <v>1121.5</v>
      </c>
      <c r="I172" s="13">
        <f t="shared" si="2"/>
        <v>1289.72</v>
      </c>
      <c r="J172" s="14">
        <f>I172 / J4</f>
        <v>2.5313631362618104E-3</v>
      </c>
    </row>
    <row r="173" spans="1:10" ht="24" customHeight="1" x14ac:dyDescent="0.25">
      <c r="A173" s="5" t="s">
        <v>855</v>
      </c>
      <c r="B173" s="5" t="s">
        <v>711</v>
      </c>
      <c r="C173" s="5"/>
      <c r="D173" s="5" t="s">
        <v>734</v>
      </c>
      <c r="E173" s="6"/>
      <c r="F173" s="7">
        <v>1</v>
      </c>
      <c r="G173" s="7" t="s">
        <v>638</v>
      </c>
      <c r="H173" s="8">
        <f>I174 + I175</f>
        <v>19358.37</v>
      </c>
      <c r="I173" s="8">
        <f t="shared" si="2"/>
        <v>19358.37</v>
      </c>
      <c r="J173" s="9">
        <f>I173 / J4</f>
        <v>3.7995118472316888E-2</v>
      </c>
    </row>
    <row r="174" spans="1:10" ht="51.9" customHeight="1" x14ac:dyDescent="0.25">
      <c r="A174" s="10" t="s">
        <v>856</v>
      </c>
      <c r="B174" s="10" t="s">
        <v>250</v>
      </c>
      <c r="C174" s="10" t="s">
        <v>180</v>
      </c>
      <c r="D174" s="10" t="s">
        <v>251</v>
      </c>
      <c r="E174" s="11" t="s">
        <v>53</v>
      </c>
      <c r="F174" s="12">
        <v>90.57</v>
      </c>
      <c r="G174" s="13">
        <v>165.24</v>
      </c>
      <c r="H174" s="13">
        <f>TRUNC(TRUNC(G174 * J5, 2) + G174, 2)</f>
        <v>206.33</v>
      </c>
      <c r="I174" s="13">
        <f t="shared" si="2"/>
        <v>18687.3</v>
      </c>
      <c r="J174" s="14">
        <f>I174 / J4</f>
        <v>3.6677993933772697E-2</v>
      </c>
    </row>
    <row r="175" spans="1:10" ht="26.1" customHeight="1" x14ac:dyDescent="0.25">
      <c r="A175" s="10" t="s">
        <v>857</v>
      </c>
      <c r="B175" s="10" t="s">
        <v>264</v>
      </c>
      <c r="C175" s="10" t="s">
        <v>50</v>
      </c>
      <c r="D175" s="10" t="s">
        <v>265</v>
      </c>
      <c r="E175" s="11" t="s">
        <v>75</v>
      </c>
      <c r="F175" s="12">
        <v>41.17</v>
      </c>
      <c r="G175" s="13">
        <v>13.06</v>
      </c>
      <c r="H175" s="13">
        <f>TRUNC(TRUNC(G175 * J5, 2) + G175, 2)</f>
        <v>16.3</v>
      </c>
      <c r="I175" s="13">
        <f t="shared" si="2"/>
        <v>671.07</v>
      </c>
      <c r="J175" s="14">
        <f>I175 / J4</f>
        <v>1.3171245385441904E-3</v>
      </c>
    </row>
    <row r="176" spans="1:10" ht="24" customHeight="1" x14ac:dyDescent="0.25">
      <c r="A176" s="5" t="s">
        <v>858</v>
      </c>
      <c r="B176" s="5" t="s">
        <v>711</v>
      </c>
      <c r="C176" s="5"/>
      <c r="D176" s="5" t="s">
        <v>736</v>
      </c>
      <c r="E176" s="6"/>
      <c r="F176" s="7">
        <v>1</v>
      </c>
      <c r="G176" s="7" t="s">
        <v>638</v>
      </c>
      <c r="H176" s="8">
        <f>I177 + I178 + I179 + I180</f>
        <v>16222.48</v>
      </c>
      <c r="I176" s="8">
        <f t="shared" si="2"/>
        <v>16222.48</v>
      </c>
      <c r="J176" s="9">
        <f>I176 / J4</f>
        <v>3.1840234974059869E-2</v>
      </c>
    </row>
    <row r="177" spans="1:10" ht="51.9" customHeight="1" x14ac:dyDescent="0.25">
      <c r="A177" s="10" t="s">
        <v>859</v>
      </c>
      <c r="B177" s="10" t="s">
        <v>270</v>
      </c>
      <c r="C177" s="10" t="s">
        <v>50</v>
      </c>
      <c r="D177" s="10" t="s">
        <v>737</v>
      </c>
      <c r="E177" s="11" t="s">
        <v>53</v>
      </c>
      <c r="F177" s="12">
        <v>189</v>
      </c>
      <c r="G177" s="13">
        <v>7.94</v>
      </c>
      <c r="H177" s="13">
        <f>TRUNC(TRUNC(G177 * J5, 2) + G177, 2)</f>
        <v>9.91</v>
      </c>
      <c r="I177" s="13">
        <f t="shared" si="2"/>
        <v>1872.99</v>
      </c>
      <c r="J177" s="14">
        <f>I177 / J4</f>
        <v>3.6761605934520734E-3</v>
      </c>
    </row>
    <row r="178" spans="1:10" ht="51.9" customHeight="1" x14ac:dyDescent="0.25">
      <c r="A178" s="10" t="s">
        <v>860</v>
      </c>
      <c r="B178" s="10" t="s">
        <v>276</v>
      </c>
      <c r="C178" s="10" t="s">
        <v>50</v>
      </c>
      <c r="D178" s="10" t="s">
        <v>277</v>
      </c>
      <c r="E178" s="11" t="s">
        <v>53</v>
      </c>
      <c r="F178" s="12">
        <v>189</v>
      </c>
      <c r="G178" s="13">
        <v>43.63</v>
      </c>
      <c r="H178" s="13">
        <f>TRUNC(TRUNC(G178 * J5, 2) + G178, 2)</f>
        <v>54.48</v>
      </c>
      <c r="I178" s="13">
        <f t="shared" si="2"/>
        <v>10296.719999999999</v>
      </c>
      <c r="J178" s="14">
        <f>I178 / J4</f>
        <v>2.020960939770625E-2</v>
      </c>
    </row>
    <row r="179" spans="1:10" ht="26.1" customHeight="1" x14ac:dyDescent="0.25">
      <c r="A179" s="10" t="s">
        <v>861</v>
      </c>
      <c r="B179" s="10" t="s">
        <v>282</v>
      </c>
      <c r="C179" s="10" t="s">
        <v>50</v>
      </c>
      <c r="D179" s="10" t="s">
        <v>283</v>
      </c>
      <c r="E179" s="11" t="s">
        <v>75</v>
      </c>
      <c r="F179" s="12">
        <v>41.17</v>
      </c>
      <c r="G179" s="13">
        <v>44.96</v>
      </c>
      <c r="H179" s="13">
        <f>TRUNC(TRUNC(G179 * J5, 2) + G179, 2)</f>
        <v>56.14</v>
      </c>
      <c r="I179" s="13">
        <f t="shared" si="2"/>
        <v>2311.2800000000002</v>
      </c>
      <c r="J179" s="14">
        <f>I179 / J4</f>
        <v>4.5364024668759087E-3</v>
      </c>
    </row>
    <row r="180" spans="1:10" ht="26.1" customHeight="1" x14ac:dyDescent="0.25">
      <c r="A180" s="10" t="s">
        <v>862</v>
      </c>
      <c r="B180" s="10" t="s">
        <v>293</v>
      </c>
      <c r="C180" s="10" t="s">
        <v>50</v>
      </c>
      <c r="D180" s="10" t="s">
        <v>294</v>
      </c>
      <c r="E180" s="11" t="s">
        <v>75</v>
      </c>
      <c r="F180" s="12">
        <v>41.17</v>
      </c>
      <c r="G180" s="13">
        <v>33.880000000000003</v>
      </c>
      <c r="H180" s="13">
        <f>TRUNC(TRUNC(G180 * J5, 2) + G180, 2)</f>
        <v>42.3</v>
      </c>
      <c r="I180" s="13">
        <f t="shared" si="2"/>
        <v>1741.49</v>
      </c>
      <c r="J180" s="14">
        <f>I180 / J4</f>
        <v>3.4180625160256336E-3</v>
      </c>
    </row>
    <row r="181" spans="1:10" ht="24" customHeight="1" x14ac:dyDescent="0.25">
      <c r="A181" s="5" t="s">
        <v>863</v>
      </c>
      <c r="B181" s="5" t="s">
        <v>711</v>
      </c>
      <c r="C181" s="5"/>
      <c r="D181" s="5" t="s">
        <v>739</v>
      </c>
      <c r="E181" s="6"/>
      <c r="F181" s="7">
        <v>1</v>
      </c>
      <c r="G181" s="7" t="s">
        <v>638</v>
      </c>
      <c r="H181" s="8">
        <f>I182</f>
        <v>4046.49</v>
      </c>
      <c r="I181" s="8">
        <f t="shared" si="2"/>
        <v>4046.49</v>
      </c>
      <c r="J181" s="9">
        <f>I181 / J4</f>
        <v>7.9421390823217856E-3</v>
      </c>
    </row>
    <row r="182" spans="1:10" ht="26.1" customHeight="1" x14ac:dyDescent="0.25">
      <c r="A182" s="10" t="s">
        <v>864</v>
      </c>
      <c r="B182" s="10" t="s">
        <v>305</v>
      </c>
      <c r="C182" s="10" t="s">
        <v>50</v>
      </c>
      <c r="D182" s="10" t="s">
        <v>306</v>
      </c>
      <c r="E182" s="11" t="s">
        <v>53</v>
      </c>
      <c r="F182" s="12">
        <v>189</v>
      </c>
      <c r="G182" s="13">
        <v>17.149999999999999</v>
      </c>
      <c r="H182" s="13">
        <f>TRUNC(TRUNC(G182 * J5, 2) + G182, 2)</f>
        <v>21.41</v>
      </c>
      <c r="I182" s="13">
        <f t="shared" si="2"/>
        <v>4046.49</v>
      </c>
      <c r="J182" s="14">
        <f>I182 / J4</f>
        <v>7.9421390823217856E-3</v>
      </c>
    </row>
    <row r="183" spans="1:10" ht="24" customHeight="1" x14ac:dyDescent="0.25">
      <c r="A183" s="5" t="s">
        <v>24</v>
      </c>
      <c r="B183" s="5" t="s">
        <v>711</v>
      </c>
      <c r="C183" s="5"/>
      <c r="D183" s="5" t="s">
        <v>25</v>
      </c>
      <c r="E183" s="6"/>
      <c r="F183" s="7">
        <v>1</v>
      </c>
      <c r="G183" s="7" t="s">
        <v>638</v>
      </c>
      <c r="H183" s="8">
        <f>I184 + I186 + I191 + I206 + I216 + I219 + I221 + I229</f>
        <v>120843.03000000001</v>
      </c>
      <c r="I183" s="8">
        <f t="shared" si="2"/>
        <v>120843.03</v>
      </c>
      <c r="J183" s="9">
        <f>I183 / J4</f>
        <v>0.23718139705996652</v>
      </c>
    </row>
    <row r="184" spans="1:10" ht="24" customHeight="1" x14ac:dyDescent="0.25">
      <c r="A184" s="5" t="s">
        <v>865</v>
      </c>
      <c r="B184" s="5" t="s">
        <v>711</v>
      </c>
      <c r="C184" s="5"/>
      <c r="D184" s="5" t="s">
        <v>713</v>
      </c>
      <c r="E184" s="6"/>
      <c r="F184" s="7">
        <v>1</v>
      </c>
      <c r="G184" s="7" t="s">
        <v>638</v>
      </c>
      <c r="H184" s="8">
        <f>I185</f>
        <v>2458.56</v>
      </c>
      <c r="I184" s="8">
        <f t="shared" si="2"/>
        <v>2458.56</v>
      </c>
      <c r="J184" s="9">
        <f>I184 / J4</f>
        <v>4.8254723135935217E-3</v>
      </c>
    </row>
    <row r="185" spans="1:10" ht="26.1" customHeight="1" x14ac:dyDescent="0.25">
      <c r="A185" s="10" t="s">
        <v>866</v>
      </c>
      <c r="B185" s="10" t="s">
        <v>96</v>
      </c>
      <c r="C185" s="10" t="s">
        <v>50</v>
      </c>
      <c r="D185" s="10" t="s">
        <v>97</v>
      </c>
      <c r="E185" s="11" t="s">
        <v>84</v>
      </c>
      <c r="F185" s="12">
        <v>16</v>
      </c>
      <c r="G185" s="13">
        <v>123.06</v>
      </c>
      <c r="H185" s="13">
        <f>TRUNC(TRUNC(G185 * J5, 2) + G185, 2)</f>
        <v>153.66</v>
      </c>
      <c r="I185" s="13">
        <f t="shared" si="2"/>
        <v>2458.56</v>
      </c>
      <c r="J185" s="14">
        <f>I185 / J4</f>
        <v>4.8254723135935217E-3</v>
      </c>
    </row>
    <row r="186" spans="1:10" ht="24" customHeight="1" x14ac:dyDescent="0.25">
      <c r="A186" s="5" t="s">
        <v>867</v>
      </c>
      <c r="B186" s="5" t="s">
        <v>711</v>
      </c>
      <c r="C186" s="5"/>
      <c r="D186" s="5" t="s">
        <v>715</v>
      </c>
      <c r="E186" s="6"/>
      <c r="F186" s="7">
        <v>1</v>
      </c>
      <c r="G186" s="7" t="s">
        <v>638</v>
      </c>
      <c r="H186" s="8">
        <f>I187 + I188 + I189 + I190</f>
        <v>7797.4400000000005</v>
      </c>
      <c r="I186" s="8">
        <f t="shared" si="2"/>
        <v>7797.44</v>
      </c>
      <c r="J186" s="9">
        <f>I186 / J4</f>
        <v>1.5304215002646535E-2</v>
      </c>
    </row>
    <row r="187" spans="1:10" ht="39" customHeight="1" x14ac:dyDescent="0.25">
      <c r="A187" s="10" t="s">
        <v>868</v>
      </c>
      <c r="B187" s="10" t="s">
        <v>118</v>
      </c>
      <c r="C187" s="10" t="s">
        <v>50</v>
      </c>
      <c r="D187" s="10" t="s">
        <v>119</v>
      </c>
      <c r="E187" s="11" t="s">
        <v>88</v>
      </c>
      <c r="F187" s="12">
        <v>41.71</v>
      </c>
      <c r="G187" s="13">
        <v>106.64</v>
      </c>
      <c r="H187" s="13">
        <f>TRUNC(TRUNC(G187 * J5, 2) + G187, 2)</f>
        <v>133.16</v>
      </c>
      <c r="I187" s="13">
        <f t="shared" si="2"/>
        <v>5554.1</v>
      </c>
      <c r="J187" s="14">
        <f>I187 / J4</f>
        <v>1.0901159937902584E-2</v>
      </c>
    </row>
    <row r="188" spans="1:10" ht="26.1" customHeight="1" x14ac:dyDescent="0.25">
      <c r="A188" s="10" t="s">
        <v>869</v>
      </c>
      <c r="B188" s="10" t="s">
        <v>124</v>
      </c>
      <c r="C188" s="10" t="s">
        <v>50</v>
      </c>
      <c r="D188" s="10" t="s">
        <v>125</v>
      </c>
      <c r="E188" s="11" t="s">
        <v>88</v>
      </c>
      <c r="F188" s="12">
        <v>34.340000000000003</v>
      </c>
      <c r="G188" s="13">
        <v>28.25</v>
      </c>
      <c r="H188" s="13">
        <f>TRUNC(TRUNC(G188 * J5, 2) + G188, 2)</f>
        <v>35.270000000000003</v>
      </c>
      <c r="I188" s="13">
        <f t="shared" si="2"/>
        <v>1211.17</v>
      </c>
      <c r="J188" s="14">
        <f>I188 / J4</f>
        <v>2.3771912428637355E-3</v>
      </c>
    </row>
    <row r="189" spans="1:10" ht="39" customHeight="1" x14ac:dyDescent="0.25">
      <c r="A189" s="10" t="s">
        <v>870</v>
      </c>
      <c r="B189" s="10" t="s">
        <v>134</v>
      </c>
      <c r="C189" s="10" t="s">
        <v>50</v>
      </c>
      <c r="D189" s="10" t="s">
        <v>135</v>
      </c>
      <c r="E189" s="11" t="s">
        <v>88</v>
      </c>
      <c r="F189" s="12">
        <v>10.55</v>
      </c>
      <c r="G189" s="13">
        <v>58.17</v>
      </c>
      <c r="H189" s="13">
        <f>TRUNC(TRUNC(G189 * J5, 2) + G189, 2)</f>
        <v>72.63</v>
      </c>
      <c r="I189" s="13">
        <f t="shared" si="2"/>
        <v>766.24</v>
      </c>
      <c r="J189" s="14">
        <f>I189 / J4</f>
        <v>1.5039168885721316E-3</v>
      </c>
    </row>
    <row r="190" spans="1:10" ht="26.1" customHeight="1" x14ac:dyDescent="0.25">
      <c r="A190" s="10" t="s">
        <v>871</v>
      </c>
      <c r="B190" s="10" t="s">
        <v>124</v>
      </c>
      <c r="C190" s="10" t="s">
        <v>50</v>
      </c>
      <c r="D190" s="10" t="s">
        <v>125</v>
      </c>
      <c r="E190" s="11" t="s">
        <v>88</v>
      </c>
      <c r="F190" s="12">
        <v>7.54</v>
      </c>
      <c r="G190" s="13">
        <v>28.25</v>
      </c>
      <c r="H190" s="13">
        <f>TRUNC(TRUNC(G190 * J5, 2) + G190, 2)</f>
        <v>35.270000000000003</v>
      </c>
      <c r="I190" s="13">
        <f t="shared" si="2"/>
        <v>265.93</v>
      </c>
      <c r="J190" s="14">
        <f>I190 / J4</f>
        <v>5.2194693330808492E-4</v>
      </c>
    </row>
    <row r="191" spans="1:10" ht="24" customHeight="1" x14ac:dyDescent="0.25">
      <c r="A191" s="5" t="s">
        <v>872</v>
      </c>
      <c r="B191" s="5" t="s">
        <v>711</v>
      </c>
      <c r="C191" s="5"/>
      <c r="D191" s="5" t="s">
        <v>718</v>
      </c>
      <c r="E191" s="6"/>
      <c r="F191" s="7">
        <v>1</v>
      </c>
      <c r="G191" s="7" t="s">
        <v>638</v>
      </c>
      <c r="H191" s="8">
        <f>I192 + I199</f>
        <v>35265.100000000006</v>
      </c>
      <c r="I191" s="8">
        <f t="shared" si="2"/>
        <v>35265.1</v>
      </c>
      <c r="J191" s="9">
        <f>I191 / J4</f>
        <v>6.9215623652099961E-2</v>
      </c>
    </row>
    <row r="192" spans="1:10" ht="24" customHeight="1" x14ac:dyDescent="0.25">
      <c r="A192" s="5" t="s">
        <v>873</v>
      </c>
      <c r="B192" s="5" t="s">
        <v>711</v>
      </c>
      <c r="C192" s="5"/>
      <c r="D192" s="5" t="s">
        <v>720</v>
      </c>
      <c r="E192" s="6"/>
      <c r="F192" s="7">
        <v>1</v>
      </c>
      <c r="G192" s="7" t="s">
        <v>638</v>
      </c>
      <c r="H192" s="8">
        <f>I193 + I194 + I195 + I196 + I197 + I198</f>
        <v>23606.31</v>
      </c>
      <c r="I192" s="8">
        <f t="shared" si="2"/>
        <v>23606.31</v>
      </c>
      <c r="J192" s="9">
        <f>I192 / J4</f>
        <v>4.6332648107471806E-2</v>
      </c>
    </row>
    <row r="193" spans="1:10" ht="39" customHeight="1" x14ac:dyDescent="0.25">
      <c r="A193" s="10" t="s">
        <v>874</v>
      </c>
      <c r="B193" s="10" t="s">
        <v>141</v>
      </c>
      <c r="C193" s="10" t="s">
        <v>50</v>
      </c>
      <c r="D193" s="10" t="s">
        <v>142</v>
      </c>
      <c r="E193" s="11" t="s">
        <v>53</v>
      </c>
      <c r="F193" s="12">
        <v>13.23</v>
      </c>
      <c r="G193" s="13">
        <v>50.09</v>
      </c>
      <c r="H193" s="13">
        <f>TRUNC(TRUNC(G193 * J5, 2) + G193, 2)</f>
        <v>62.54</v>
      </c>
      <c r="I193" s="13">
        <f t="shared" si="2"/>
        <v>827.4</v>
      </c>
      <c r="J193" s="14">
        <f>I193 / J4</f>
        <v>1.6239570286132043E-3</v>
      </c>
    </row>
    <row r="194" spans="1:10" ht="39" customHeight="1" x14ac:dyDescent="0.25">
      <c r="A194" s="10" t="s">
        <v>875</v>
      </c>
      <c r="B194" s="10" t="s">
        <v>147</v>
      </c>
      <c r="C194" s="10" t="s">
        <v>50</v>
      </c>
      <c r="D194" s="10" t="s">
        <v>148</v>
      </c>
      <c r="E194" s="11" t="s">
        <v>53</v>
      </c>
      <c r="F194" s="12">
        <v>56.65</v>
      </c>
      <c r="G194" s="13">
        <v>89.51</v>
      </c>
      <c r="H194" s="13">
        <f>TRUNC(TRUNC(G194 * J5, 2) + G194, 2)</f>
        <v>111.77</v>
      </c>
      <c r="I194" s="13">
        <f t="shared" si="2"/>
        <v>6331.77</v>
      </c>
      <c r="J194" s="14">
        <f>I194 / J4</f>
        <v>1.2427510750619084E-2</v>
      </c>
    </row>
    <row r="195" spans="1:10" ht="26.1" customHeight="1" x14ac:dyDescent="0.25">
      <c r="A195" s="10" t="s">
        <v>876</v>
      </c>
      <c r="B195" s="10" t="s">
        <v>160</v>
      </c>
      <c r="C195" s="10" t="s">
        <v>50</v>
      </c>
      <c r="D195" s="10" t="s">
        <v>161</v>
      </c>
      <c r="E195" s="11" t="s">
        <v>68</v>
      </c>
      <c r="F195" s="12">
        <v>231.48</v>
      </c>
      <c r="G195" s="13">
        <v>14.77</v>
      </c>
      <c r="H195" s="13">
        <f>TRUNC(TRUNC(G195 * J5, 2) + G195, 2)</f>
        <v>18.440000000000001</v>
      </c>
      <c r="I195" s="13">
        <f t="shared" si="2"/>
        <v>4268.49</v>
      </c>
      <c r="J195" s="14">
        <f>I195 / J4</f>
        <v>8.377863593262239E-3</v>
      </c>
    </row>
    <row r="196" spans="1:10" ht="26.1" customHeight="1" x14ac:dyDescent="0.25">
      <c r="A196" s="10" t="s">
        <v>877</v>
      </c>
      <c r="B196" s="10" t="s">
        <v>174</v>
      </c>
      <c r="C196" s="10" t="s">
        <v>50</v>
      </c>
      <c r="D196" s="10" t="s">
        <v>175</v>
      </c>
      <c r="E196" s="11" t="s">
        <v>68</v>
      </c>
      <c r="F196" s="12">
        <v>33.869999999999997</v>
      </c>
      <c r="G196" s="13">
        <v>21.33</v>
      </c>
      <c r="H196" s="13">
        <f>TRUNC(TRUNC(G196 * J5, 2) + G196, 2)</f>
        <v>26.63</v>
      </c>
      <c r="I196" s="13">
        <f t="shared" si="2"/>
        <v>901.95</v>
      </c>
      <c r="J196" s="14">
        <f>I196 / J4</f>
        <v>1.7702780299222621E-3</v>
      </c>
    </row>
    <row r="197" spans="1:10" ht="39" customHeight="1" x14ac:dyDescent="0.25">
      <c r="A197" s="10" t="s">
        <v>878</v>
      </c>
      <c r="B197" s="10" t="s">
        <v>179</v>
      </c>
      <c r="C197" s="10" t="s">
        <v>180</v>
      </c>
      <c r="D197" s="10" t="s">
        <v>181</v>
      </c>
      <c r="E197" s="11" t="s">
        <v>88</v>
      </c>
      <c r="F197" s="12">
        <v>6.73</v>
      </c>
      <c r="G197" s="13">
        <v>911.73</v>
      </c>
      <c r="H197" s="13">
        <f>TRUNC(TRUNC(G197 * J5, 2) + G197, 2)</f>
        <v>1138.47</v>
      </c>
      <c r="I197" s="13">
        <f t="shared" si="2"/>
        <v>7661.9</v>
      </c>
      <c r="J197" s="14">
        <f>I197 / J4</f>
        <v>1.5038187524210189E-2</v>
      </c>
    </row>
    <row r="198" spans="1:10" ht="26.1" customHeight="1" x14ac:dyDescent="0.25">
      <c r="A198" s="10" t="s">
        <v>879</v>
      </c>
      <c r="B198" s="10" t="s">
        <v>190</v>
      </c>
      <c r="C198" s="10" t="s">
        <v>50</v>
      </c>
      <c r="D198" s="10" t="s">
        <v>191</v>
      </c>
      <c r="E198" s="11" t="s">
        <v>53</v>
      </c>
      <c r="F198" s="12">
        <v>67.09</v>
      </c>
      <c r="G198" s="13">
        <v>43.15</v>
      </c>
      <c r="H198" s="13">
        <f>TRUNC(TRUNC(G198 * J5, 2) + G198, 2)</f>
        <v>53.88</v>
      </c>
      <c r="I198" s="13">
        <f t="shared" si="2"/>
        <v>3614.8</v>
      </c>
      <c r="J198" s="14">
        <f>I198 / J4</f>
        <v>7.0948511808448288E-3</v>
      </c>
    </row>
    <row r="199" spans="1:10" ht="24" customHeight="1" x14ac:dyDescent="0.25">
      <c r="A199" s="5" t="s">
        <v>880</v>
      </c>
      <c r="B199" s="5" t="s">
        <v>711</v>
      </c>
      <c r="C199" s="5"/>
      <c r="D199" s="5" t="s">
        <v>722</v>
      </c>
      <c r="E199" s="6"/>
      <c r="F199" s="7">
        <v>1</v>
      </c>
      <c r="G199" s="7" t="s">
        <v>638</v>
      </c>
      <c r="H199" s="8">
        <f>I200 + I201 + I202 + I203 + I204 + I205</f>
        <v>11658.789999999999</v>
      </c>
      <c r="I199" s="8">
        <f t="shared" ref="I199:I262" si="3">TRUNC(F199 * H199,2)</f>
        <v>11658.79</v>
      </c>
      <c r="J199" s="9">
        <f>I199 / J4</f>
        <v>2.2882975544628162E-2</v>
      </c>
    </row>
    <row r="200" spans="1:10" ht="39" customHeight="1" x14ac:dyDescent="0.25">
      <c r="A200" s="10" t="s">
        <v>881</v>
      </c>
      <c r="B200" s="10" t="s">
        <v>141</v>
      </c>
      <c r="C200" s="10" t="s">
        <v>50</v>
      </c>
      <c r="D200" s="10" t="s">
        <v>142</v>
      </c>
      <c r="E200" s="11" t="s">
        <v>53</v>
      </c>
      <c r="F200" s="12">
        <v>13.39</v>
      </c>
      <c r="G200" s="13">
        <v>50.09</v>
      </c>
      <c r="H200" s="13">
        <f>TRUNC(TRUNC(G200 * J5, 2) + G200, 2)</f>
        <v>62.54</v>
      </c>
      <c r="I200" s="13">
        <f t="shared" si="3"/>
        <v>837.41</v>
      </c>
      <c r="J200" s="14">
        <f>I200 / J4</f>
        <v>1.6436038860659697E-3</v>
      </c>
    </row>
    <row r="201" spans="1:10" ht="39" customHeight="1" x14ac:dyDescent="0.25">
      <c r="A201" s="10" t="s">
        <v>882</v>
      </c>
      <c r="B201" s="10" t="s">
        <v>200</v>
      </c>
      <c r="C201" s="10" t="s">
        <v>50</v>
      </c>
      <c r="D201" s="10" t="s">
        <v>201</v>
      </c>
      <c r="E201" s="11" t="s">
        <v>53</v>
      </c>
      <c r="F201" s="12">
        <v>33.5</v>
      </c>
      <c r="G201" s="13">
        <v>77.91</v>
      </c>
      <c r="H201" s="13">
        <f>TRUNC(TRUNC(G201 * J5, 2) + G201, 2)</f>
        <v>97.28</v>
      </c>
      <c r="I201" s="13">
        <f t="shared" si="3"/>
        <v>3258.88</v>
      </c>
      <c r="J201" s="14">
        <f>I201 / J4</f>
        <v>6.3962788027640792E-3</v>
      </c>
    </row>
    <row r="202" spans="1:10" ht="39" customHeight="1" x14ac:dyDescent="0.25">
      <c r="A202" s="10" t="s">
        <v>883</v>
      </c>
      <c r="B202" s="10" t="s">
        <v>205</v>
      </c>
      <c r="C202" s="10" t="s">
        <v>50</v>
      </c>
      <c r="D202" s="10" t="s">
        <v>206</v>
      </c>
      <c r="E202" s="11" t="s">
        <v>68</v>
      </c>
      <c r="F202" s="12">
        <v>39.15</v>
      </c>
      <c r="G202" s="13">
        <v>17.8</v>
      </c>
      <c r="H202" s="13">
        <f>TRUNC(TRUNC(G202 * J5, 2) + G202, 2)</f>
        <v>22.22</v>
      </c>
      <c r="I202" s="13">
        <f t="shared" si="3"/>
        <v>869.91</v>
      </c>
      <c r="J202" s="14">
        <f>I202 / J4</f>
        <v>1.7073923842892344E-3</v>
      </c>
    </row>
    <row r="203" spans="1:10" ht="39" customHeight="1" x14ac:dyDescent="0.25">
      <c r="A203" s="10" t="s">
        <v>884</v>
      </c>
      <c r="B203" s="10" t="s">
        <v>208</v>
      </c>
      <c r="C203" s="10" t="s">
        <v>50</v>
      </c>
      <c r="D203" s="10" t="s">
        <v>209</v>
      </c>
      <c r="E203" s="11" t="s">
        <v>68</v>
      </c>
      <c r="F203" s="12">
        <v>95.31</v>
      </c>
      <c r="G203" s="13">
        <v>15.05</v>
      </c>
      <c r="H203" s="13">
        <f>TRUNC(TRUNC(G203 * J5, 2) + G203, 2)</f>
        <v>18.79</v>
      </c>
      <c r="I203" s="13">
        <f t="shared" si="3"/>
        <v>1790.87</v>
      </c>
      <c r="J203" s="14">
        <f>I203 / J4</f>
        <v>3.5149817788645505E-3</v>
      </c>
    </row>
    <row r="204" spans="1:10" ht="39" customHeight="1" x14ac:dyDescent="0.25">
      <c r="A204" s="10" t="s">
        <v>885</v>
      </c>
      <c r="B204" s="10" t="s">
        <v>179</v>
      </c>
      <c r="C204" s="10" t="s">
        <v>180</v>
      </c>
      <c r="D204" s="10" t="s">
        <v>181</v>
      </c>
      <c r="E204" s="11" t="s">
        <v>88</v>
      </c>
      <c r="F204" s="12">
        <v>2.35</v>
      </c>
      <c r="G204" s="13">
        <v>911.73</v>
      </c>
      <c r="H204" s="13">
        <f>TRUNC(TRUNC(G204 * J5, 2) + G204, 2)</f>
        <v>1138.47</v>
      </c>
      <c r="I204" s="13">
        <f t="shared" si="3"/>
        <v>2675.4</v>
      </c>
      <c r="J204" s="14">
        <f>I204 / J4</f>
        <v>5.2510691737391434E-3</v>
      </c>
    </row>
    <row r="205" spans="1:10" ht="26.1" customHeight="1" x14ac:dyDescent="0.25">
      <c r="A205" s="10" t="s">
        <v>886</v>
      </c>
      <c r="B205" s="10" t="s">
        <v>190</v>
      </c>
      <c r="C205" s="10" t="s">
        <v>50</v>
      </c>
      <c r="D205" s="10" t="s">
        <v>191</v>
      </c>
      <c r="E205" s="11" t="s">
        <v>53</v>
      </c>
      <c r="F205" s="12">
        <v>41.32</v>
      </c>
      <c r="G205" s="13">
        <v>43.15</v>
      </c>
      <c r="H205" s="13">
        <f>TRUNC(TRUNC(G205 * J5, 2) + G205, 2)</f>
        <v>53.88</v>
      </c>
      <c r="I205" s="13">
        <f t="shared" si="3"/>
        <v>2226.3200000000002</v>
      </c>
      <c r="J205" s="14">
        <f>I205 / J4</f>
        <v>4.3696495189051842E-3</v>
      </c>
    </row>
    <row r="206" spans="1:10" ht="24" customHeight="1" x14ac:dyDescent="0.25">
      <c r="A206" s="5" t="s">
        <v>887</v>
      </c>
      <c r="B206" s="5" t="s">
        <v>711</v>
      </c>
      <c r="C206" s="5"/>
      <c r="D206" s="5" t="s">
        <v>727</v>
      </c>
      <c r="E206" s="6"/>
      <c r="F206" s="7">
        <v>1</v>
      </c>
      <c r="G206" s="7" t="s">
        <v>638</v>
      </c>
      <c r="H206" s="8">
        <f>I207 + I212</f>
        <v>10421.73</v>
      </c>
      <c r="I206" s="8">
        <f t="shared" si="3"/>
        <v>10421.73</v>
      </c>
      <c r="J206" s="9">
        <f>I206 / J4</f>
        <v>2.0454969402718261E-2</v>
      </c>
    </row>
    <row r="207" spans="1:10" ht="24" customHeight="1" x14ac:dyDescent="0.25">
      <c r="A207" s="5" t="s">
        <v>888</v>
      </c>
      <c r="B207" s="5" t="s">
        <v>711</v>
      </c>
      <c r="C207" s="5"/>
      <c r="D207" s="5" t="s">
        <v>729</v>
      </c>
      <c r="E207" s="6"/>
      <c r="F207" s="7">
        <v>1</v>
      </c>
      <c r="G207" s="7" t="s">
        <v>638</v>
      </c>
      <c r="H207" s="8">
        <f>I208 + I209 + I210 + I211</f>
        <v>5650.5999999999995</v>
      </c>
      <c r="I207" s="8">
        <f t="shared" si="3"/>
        <v>5650.6</v>
      </c>
      <c r="J207" s="9">
        <f>I207 / J4</f>
        <v>1.1090562709550125E-2</v>
      </c>
    </row>
    <row r="208" spans="1:10" ht="51.9" customHeight="1" x14ac:dyDescent="0.25">
      <c r="A208" s="10" t="s">
        <v>889</v>
      </c>
      <c r="B208" s="10" t="s">
        <v>213</v>
      </c>
      <c r="C208" s="10" t="s">
        <v>50</v>
      </c>
      <c r="D208" s="10" t="s">
        <v>214</v>
      </c>
      <c r="E208" s="11" t="s">
        <v>53</v>
      </c>
      <c r="F208" s="12">
        <v>26.4</v>
      </c>
      <c r="G208" s="13">
        <v>60.72</v>
      </c>
      <c r="H208" s="13">
        <f>TRUNC(TRUNC(G208 * J5, 2) + G208, 2)</f>
        <v>75.819999999999993</v>
      </c>
      <c r="I208" s="13">
        <f t="shared" si="3"/>
        <v>2001.64</v>
      </c>
      <c r="J208" s="14">
        <f>I208 / J4</f>
        <v>3.9286649102650891E-3</v>
      </c>
    </row>
    <row r="209" spans="1:10" ht="39" customHeight="1" x14ac:dyDescent="0.25">
      <c r="A209" s="10" t="s">
        <v>890</v>
      </c>
      <c r="B209" s="10" t="s">
        <v>228</v>
      </c>
      <c r="C209" s="10" t="s">
        <v>50</v>
      </c>
      <c r="D209" s="10" t="s">
        <v>229</v>
      </c>
      <c r="E209" s="11" t="s">
        <v>68</v>
      </c>
      <c r="F209" s="12">
        <v>54.76</v>
      </c>
      <c r="G209" s="13">
        <v>14.88</v>
      </c>
      <c r="H209" s="13">
        <f>TRUNC(TRUNC(G209 * J5, 2) + G209, 2)</f>
        <v>18.579999999999998</v>
      </c>
      <c r="I209" s="13">
        <f t="shared" si="3"/>
        <v>1017.44</v>
      </c>
      <c r="J209" s="14">
        <f>I209 / J4</f>
        <v>1.996952911762411E-3</v>
      </c>
    </row>
    <row r="210" spans="1:10" ht="39" customHeight="1" x14ac:dyDescent="0.25">
      <c r="A210" s="10" t="s">
        <v>891</v>
      </c>
      <c r="B210" s="10" t="s">
        <v>231</v>
      </c>
      <c r="C210" s="10" t="s">
        <v>50</v>
      </c>
      <c r="D210" s="10" t="s">
        <v>232</v>
      </c>
      <c r="E210" s="11" t="s">
        <v>68</v>
      </c>
      <c r="F210" s="12">
        <v>89.83</v>
      </c>
      <c r="G210" s="13">
        <v>11.47</v>
      </c>
      <c r="H210" s="13">
        <f>TRUNC(TRUNC(G210 * J5, 2) + G210, 2)</f>
        <v>14.32</v>
      </c>
      <c r="I210" s="13">
        <f t="shared" si="3"/>
        <v>1286.3599999999999</v>
      </c>
      <c r="J210" s="14">
        <f>I210 / J4</f>
        <v>2.5247683869070356E-3</v>
      </c>
    </row>
    <row r="211" spans="1:10" ht="39" customHeight="1" x14ac:dyDescent="0.25">
      <c r="A211" s="10" t="s">
        <v>892</v>
      </c>
      <c r="B211" s="10" t="s">
        <v>234</v>
      </c>
      <c r="C211" s="10" t="s">
        <v>50</v>
      </c>
      <c r="D211" s="10" t="s">
        <v>235</v>
      </c>
      <c r="E211" s="11" t="s">
        <v>88</v>
      </c>
      <c r="F211" s="12">
        <v>1.2</v>
      </c>
      <c r="G211" s="13">
        <v>897.71</v>
      </c>
      <c r="H211" s="13">
        <f>TRUNC(TRUNC(G211 * J5, 2) + G211, 2)</f>
        <v>1120.97</v>
      </c>
      <c r="I211" s="13">
        <f t="shared" si="3"/>
        <v>1345.16</v>
      </c>
      <c r="J211" s="14">
        <f>I211 / J4</f>
        <v>2.6401765006155886E-3</v>
      </c>
    </row>
    <row r="212" spans="1:10" ht="24" customHeight="1" x14ac:dyDescent="0.25">
      <c r="A212" s="5" t="s">
        <v>893</v>
      </c>
      <c r="B212" s="5" t="s">
        <v>711</v>
      </c>
      <c r="C212" s="5"/>
      <c r="D212" s="5" t="s">
        <v>731</v>
      </c>
      <c r="E212" s="6"/>
      <c r="F212" s="7">
        <v>1</v>
      </c>
      <c r="G212" s="7" t="s">
        <v>638</v>
      </c>
      <c r="H212" s="8">
        <f>I213 + I214 + I215</f>
        <v>4771.13</v>
      </c>
      <c r="I212" s="8">
        <f t="shared" si="3"/>
        <v>4771.13</v>
      </c>
      <c r="J212" s="9">
        <f>I212 / J4</f>
        <v>9.3644066931681379E-3</v>
      </c>
    </row>
    <row r="213" spans="1:10" ht="51.9" customHeight="1" x14ac:dyDescent="0.25">
      <c r="A213" s="10" t="s">
        <v>894</v>
      </c>
      <c r="B213" s="10" t="s">
        <v>238</v>
      </c>
      <c r="C213" s="10" t="s">
        <v>50</v>
      </c>
      <c r="D213" s="10" t="s">
        <v>239</v>
      </c>
      <c r="E213" s="11" t="s">
        <v>53</v>
      </c>
      <c r="F213" s="12">
        <v>20.79</v>
      </c>
      <c r="G213" s="13">
        <v>76.91</v>
      </c>
      <c r="H213" s="13">
        <f>TRUNC(TRUNC(G213 * J5, 2) + G213, 2)</f>
        <v>96.03</v>
      </c>
      <c r="I213" s="13">
        <f t="shared" si="3"/>
        <v>1996.46</v>
      </c>
      <c r="J213" s="14">
        <f>I213 / J4</f>
        <v>3.9184980050098114E-3</v>
      </c>
    </row>
    <row r="214" spans="1:10" ht="39" customHeight="1" x14ac:dyDescent="0.25">
      <c r="A214" s="10" t="s">
        <v>895</v>
      </c>
      <c r="B214" s="10" t="s">
        <v>228</v>
      </c>
      <c r="C214" s="10" t="s">
        <v>50</v>
      </c>
      <c r="D214" s="10" t="s">
        <v>229</v>
      </c>
      <c r="E214" s="11" t="s">
        <v>68</v>
      </c>
      <c r="F214" s="12">
        <v>61.21</v>
      </c>
      <c r="G214" s="13">
        <v>14.88</v>
      </c>
      <c r="H214" s="13">
        <f>TRUNC(TRUNC(G214 * J5, 2) + G214, 2)</f>
        <v>18.579999999999998</v>
      </c>
      <c r="I214" s="13">
        <f t="shared" si="3"/>
        <v>1137.28</v>
      </c>
      <c r="J214" s="14">
        <f>I214 / J4</f>
        <v>2.2321656387493654E-3</v>
      </c>
    </row>
    <row r="215" spans="1:10" ht="39" customHeight="1" x14ac:dyDescent="0.25">
      <c r="A215" s="10" t="s">
        <v>896</v>
      </c>
      <c r="B215" s="10" t="s">
        <v>247</v>
      </c>
      <c r="C215" s="10" t="s">
        <v>50</v>
      </c>
      <c r="D215" s="10" t="s">
        <v>248</v>
      </c>
      <c r="E215" s="11" t="s">
        <v>88</v>
      </c>
      <c r="F215" s="12">
        <v>1.46</v>
      </c>
      <c r="G215" s="13">
        <v>898.14</v>
      </c>
      <c r="H215" s="13">
        <f>TRUNC(TRUNC(G215 * J5, 2) + G215, 2)</f>
        <v>1121.5</v>
      </c>
      <c r="I215" s="13">
        <f t="shared" si="3"/>
        <v>1637.39</v>
      </c>
      <c r="J215" s="14">
        <f>I215 / J4</f>
        <v>3.2137430494089615E-3</v>
      </c>
    </row>
    <row r="216" spans="1:10" ht="24" customHeight="1" x14ac:dyDescent="0.25">
      <c r="A216" s="5" t="s">
        <v>897</v>
      </c>
      <c r="B216" s="5" t="s">
        <v>711</v>
      </c>
      <c r="C216" s="5"/>
      <c r="D216" s="5" t="s">
        <v>734</v>
      </c>
      <c r="E216" s="6"/>
      <c r="F216" s="7">
        <v>1</v>
      </c>
      <c r="G216" s="7" t="s">
        <v>638</v>
      </c>
      <c r="H216" s="8">
        <f>I217 + I218</f>
        <v>24357.7</v>
      </c>
      <c r="I216" s="8">
        <f t="shared" si="3"/>
        <v>24357.7</v>
      </c>
      <c r="J216" s="9">
        <f>I216 / J4</f>
        <v>4.7807418559163463E-2</v>
      </c>
    </row>
    <row r="217" spans="1:10" ht="51.9" customHeight="1" x14ac:dyDescent="0.25">
      <c r="A217" s="10" t="s">
        <v>898</v>
      </c>
      <c r="B217" s="10" t="s">
        <v>250</v>
      </c>
      <c r="C217" s="10" t="s">
        <v>180</v>
      </c>
      <c r="D217" s="10" t="s">
        <v>251</v>
      </c>
      <c r="E217" s="11" t="s">
        <v>53</v>
      </c>
      <c r="F217" s="12">
        <v>113.96</v>
      </c>
      <c r="G217" s="13">
        <v>165.24</v>
      </c>
      <c r="H217" s="13">
        <f>TRUNC(TRUNC(G217 * J5, 2) + G217, 2)</f>
        <v>206.33</v>
      </c>
      <c r="I217" s="13">
        <f t="shared" si="3"/>
        <v>23513.360000000001</v>
      </c>
      <c r="J217" s="14">
        <f>I217 / J4</f>
        <v>4.6150213002553273E-2</v>
      </c>
    </row>
    <row r="218" spans="1:10" ht="26.1" customHeight="1" x14ac:dyDescent="0.25">
      <c r="A218" s="10" t="s">
        <v>899</v>
      </c>
      <c r="B218" s="10" t="s">
        <v>264</v>
      </c>
      <c r="C218" s="10" t="s">
        <v>50</v>
      </c>
      <c r="D218" s="10" t="s">
        <v>265</v>
      </c>
      <c r="E218" s="11" t="s">
        <v>75</v>
      </c>
      <c r="F218" s="12">
        <v>51.8</v>
      </c>
      <c r="G218" s="13">
        <v>13.06</v>
      </c>
      <c r="H218" s="13">
        <f>TRUNC(TRUNC(G218 * J5, 2) + G218, 2)</f>
        <v>16.3</v>
      </c>
      <c r="I218" s="13">
        <f t="shared" si="3"/>
        <v>844.34</v>
      </c>
      <c r="J218" s="14">
        <f>I218 / J4</f>
        <v>1.6572055566101921E-3</v>
      </c>
    </row>
    <row r="219" spans="1:10" ht="24" customHeight="1" x14ac:dyDescent="0.25">
      <c r="A219" s="5" t="s">
        <v>900</v>
      </c>
      <c r="B219" s="5" t="s">
        <v>711</v>
      </c>
      <c r="C219" s="5"/>
      <c r="D219" s="5" t="s">
        <v>776</v>
      </c>
      <c r="E219" s="6"/>
      <c r="F219" s="7">
        <v>1</v>
      </c>
      <c r="G219" s="7" t="s">
        <v>638</v>
      </c>
      <c r="H219" s="8">
        <f>I220</f>
        <v>12445.57</v>
      </c>
      <c r="I219" s="8">
        <f t="shared" si="3"/>
        <v>12445.57</v>
      </c>
      <c r="J219" s="9">
        <f>I219 / J4</f>
        <v>2.4427206764077395E-2</v>
      </c>
    </row>
    <row r="220" spans="1:10" ht="51.9" customHeight="1" x14ac:dyDescent="0.25">
      <c r="A220" s="10" t="s">
        <v>338</v>
      </c>
      <c r="B220" s="10" t="s">
        <v>339</v>
      </c>
      <c r="C220" s="10" t="s">
        <v>180</v>
      </c>
      <c r="D220" s="10" t="s">
        <v>340</v>
      </c>
      <c r="E220" s="11" t="s">
        <v>53</v>
      </c>
      <c r="F220" s="12">
        <v>8.8000000000000007</v>
      </c>
      <c r="G220" s="13">
        <v>1132.5999999999999</v>
      </c>
      <c r="H220" s="13">
        <f>TRUNC(TRUNC(G220 * J5, 2) + G220, 2)</f>
        <v>1414.27</v>
      </c>
      <c r="I220" s="13">
        <f t="shared" si="3"/>
        <v>12445.57</v>
      </c>
      <c r="J220" s="14">
        <f>I220 / J4</f>
        <v>2.4427206764077395E-2</v>
      </c>
    </row>
    <row r="221" spans="1:10" ht="24" customHeight="1" x14ac:dyDescent="0.25">
      <c r="A221" s="5" t="s">
        <v>901</v>
      </c>
      <c r="B221" s="5" t="s">
        <v>711</v>
      </c>
      <c r="C221" s="5"/>
      <c r="D221" s="5" t="s">
        <v>736</v>
      </c>
      <c r="E221" s="6"/>
      <c r="F221" s="7">
        <v>1</v>
      </c>
      <c r="G221" s="7" t="s">
        <v>638</v>
      </c>
      <c r="H221" s="8">
        <f>I222 + I223 + I224 + I225 + I226 + I227 + I228</f>
        <v>22970.739999999998</v>
      </c>
      <c r="I221" s="8">
        <f t="shared" si="3"/>
        <v>22970.74</v>
      </c>
      <c r="J221" s="9">
        <f>I221 / J4</f>
        <v>4.5085200236217648E-2</v>
      </c>
    </row>
    <row r="222" spans="1:10" ht="51.9" customHeight="1" x14ac:dyDescent="0.25">
      <c r="A222" s="10" t="s">
        <v>902</v>
      </c>
      <c r="B222" s="10" t="s">
        <v>270</v>
      </c>
      <c r="C222" s="10" t="s">
        <v>50</v>
      </c>
      <c r="D222" s="10" t="s">
        <v>737</v>
      </c>
      <c r="E222" s="11" t="s">
        <v>53</v>
      </c>
      <c r="F222" s="12">
        <v>138.44999999999999</v>
      </c>
      <c r="G222" s="13">
        <v>7.94</v>
      </c>
      <c r="H222" s="13">
        <f>TRUNC(TRUNC(G222 * J5, 2) + G222, 2)</f>
        <v>9.91</v>
      </c>
      <c r="I222" s="13">
        <f t="shared" si="3"/>
        <v>1372.03</v>
      </c>
      <c r="J222" s="14">
        <f>I222 / J4</f>
        <v>2.6929148682235614E-3</v>
      </c>
    </row>
    <row r="223" spans="1:10" ht="51.9" customHeight="1" x14ac:dyDescent="0.25">
      <c r="A223" s="10" t="s">
        <v>903</v>
      </c>
      <c r="B223" s="10" t="s">
        <v>325</v>
      </c>
      <c r="C223" s="10" t="s">
        <v>50</v>
      </c>
      <c r="D223" s="10" t="s">
        <v>779</v>
      </c>
      <c r="E223" s="11" t="s">
        <v>53</v>
      </c>
      <c r="F223" s="12">
        <v>100.98</v>
      </c>
      <c r="G223" s="13">
        <v>9.2200000000000006</v>
      </c>
      <c r="H223" s="13">
        <f>TRUNC(TRUNC(G223 * J5, 2) + G223, 2)</f>
        <v>11.51</v>
      </c>
      <c r="I223" s="13">
        <f t="shared" si="3"/>
        <v>1162.27</v>
      </c>
      <c r="J223" s="14">
        <f>I223 / J4</f>
        <v>2.2812140870755002E-3</v>
      </c>
    </row>
    <row r="224" spans="1:10" ht="51.9" customHeight="1" x14ac:dyDescent="0.25">
      <c r="A224" s="10" t="s">
        <v>904</v>
      </c>
      <c r="B224" s="10" t="s">
        <v>276</v>
      </c>
      <c r="C224" s="10" t="s">
        <v>50</v>
      </c>
      <c r="D224" s="10" t="s">
        <v>277</v>
      </c>
      <c r="E224" s="11" t="s">
        <v>53</v>
      </c>
      <c r="F224" s="12">
        <v>138.44999999999999</v>
      </c>
      <c r="G224" s="13">
        <v>43.63</v>
      </c>
      <c r="H224" s="13">
        <f>TRUNC(TRUNC(G224 * J5, 2) + G224, 2)</f>
        <v>54.48</v>
      </c>
      <c r="I224" s="13">
        <f t="shared" si="3"/>
        <v>7542.75</v>
      </c>
      <c r="J224" s="14">
        <f>I224 / J4</f>
        <v>1.480432907610859E-2</v>
      </c>
    </row>
    <row r="225" spans="1:10" ht="51.9" customHeight="1" x14ac:dyDescent="0.25">
      <c r="A225" s="10" t="s">
        <v>905</v>
      </c>
      <c r="B225" s="10" t="s">
        <v>328</v>
      </c>
      <c r="C225" s="10" t="s">
        <v>50</v>
      </c>
      <c r="D225" s="10" t="s">
        <v>329</v>
      </c>
      <c r="E225" s="11" t="s">
        <v>53</v>
      </c>
      <c r="F225" s="12">
        <v>100.98</v>
      </c>
      <c r="G225" s="13">
        <v>57.85</v>
      </c>
      <c r="H225" s="13">
        <f>TRUNC(TRUNC(G225 * J5, 2) + G225, 2)</f>
        <v>72.23</v>
      </c>
      <c r="I225" s="13">
        <f t="shared" si="3"/>
        <v>7293.78</v>
      </c>
      <c r="J225" s="14">
        <f>I225 / J4</f>
        <v>1.4315669925257938E-2</v>
      </c>
    </row>
    <row r="226" spans="1:10" ht="26.1" customHeight="1" x14ac:dyDescent="0.25">
      <c r="A226" s="10" t="s">
        <v>906</v>
      </c>
      <c r="B226" s="10" t="s">
        <v>282</v>
      </c>
      <c r="C226" s="10" t="s">
        <v>50</v>
      </c>
      <c r="D226" s="10" t="s">
        <v>283</v>
      </c>
      <c r="E226" s="11" t="s">
        <v>75</v>
      </c>
      <c r="F226" s="12">
        <v>51.8</v>
      </c>
      <c r="G226" s="13">
        <v>44.96</v>
      </c>
      <c r="H226" s="13">
        <f>TRUNC(TRUNC(G226 * J5, 2) + G226, 2)</f>
        <v>56.14</v>
      </c>
      <c r="I226" s="13">
        <f t="shared" si="3"/>
        <v>2908.05</v>
      </c>
      <c r="J226" s="14">
        <f>I226 / J4</f>
        <v>5.7076966848666052E-3</v>
      </c>
    </row>
    <row r="227" spans="1:10" ht="26.1" customHeight="1" x14ac:dyDescent="0.25">
      <c r="A227" s="10" t="s">
        <v>907</v>
      </c>
      <c r="B227" s="10" t="s">
        <v>293</v>
      </c>
      <c r="C227" s="10" t="s">
        <v>50</v>
      </c>
      <c r="D227" s="10" t="s">
        <v>294</v>
      </c>
      <c r="E227" s="11" t="s">
        <v>75</v>
      </c>
      <c r="F227" s="12">
        <v>51.8</v>
      </c>
      <c r="G227" s="13">
        <v>33.880000000000003</v>
      </c>
      <c r="H227" s="13">
        <f>TRUNC(TRUNC(G227 * J5, 2) + G227, 2)</f>
        <v>42.3</v>
      </c>
      <c r="I227" s="13">
        <f t="shared" si="3"/>
        <v>2191.14</v>
      </c>
      <c r="J227" s="14">
        <f>I227 / J4</f>
        <v>4.3006009229822773E-3</v>
      </c>
    </row>
    <row r="228" spans="1:10" ht="26.1" customHeight="1" x14ac:dyDescent="0.25">
      <c r="A228" s="10" t="s">
        <v>908</v>
      </c>
      <c r="B228" s="10" t="s">
        <v>331</v>
      </c>
      <c r="C228" s="10" t="s">
        <v>50</v>
      </c>
      <c r="D228" s="10" t="s">
        <v>332</v>
      </c>
      <c r="E228" s="11" t="s">
        <v>75</v>
      </c>
      <c r="F228" s="12">
        <v>4</v>
      </c>
      <c r="G228" s="13">
        <v>100.25</v>
      </c>
      <c r="H228" s="13">
        <f>TRUNC(TRUNC(G228 * J5, 2) + G228, 2)</f>
        <v>125.18</v>
      </c>
      <c r="I228" s="13">
        <f t="shared" si="3"/>
        <v>500.72</v>
      </c>
      <c r="J228" s="14">
        <f>I228 / J4</f>
        <v>9.8277467170317101E-4</v>
      </c>
    </row>
    <row r="229" spans="1:10" ht="24" customHeight="1" x14ac:dyDescent="0.25">
      <c r="A229" s="5" t="s">
        <v>909</v>
      </c>
      <c r="B229" s="5" t="s">
        <v>711</v>
      </c>
      <c r="C229" s="5"/>
      <c r="D229" s="5" t="s">
        <v>739</v>
      </c>
      <c r="E229" s="6"/>
      <c r="F229" s="7">
        <v>1</v>
      </c>
      <c r="G229" s="7" t="s">
        <v>638</v>
      </c>
      <c r="H229" s="8">
        <f>I230</f>
        <v>5126.1899999999996</v>
      </c>
      <c r="I229" s="8">
        <f t="shared" si="3"/>
        <v>5126.1899999999996</v>
      </c>
      <c r="J229" s="9">
        <f>I229 / J4</f>
        <v>1.0061291129449748E-2</v>
      </c>
    </row>
    <row r="230" spans="1:10" ht="26.1" customHeight="1" x14ac:dyDescent="0.25">
      <c r="A230" s="10" t="s">
        <v>910</v>
      </c>
      <c r="B230" s="10" t="s">
        <v>305</v>
      </c>
      <c r="C230" s="10" t="s">
        <v>50</v>
      </c>
      <c r="D230" s="10" t="s">
        <v>306</v>
      </c>
      <c r="E230" s="11" t="s">
        <v>53</v>
      </c>
      <c r="F230" s="12">
        <v>239.43</v>
      </c>
      <c r="G230" s="13">
        <v>17.149999999999999</v>
      </c>
      <c r="H230" s="13">
        <f>TRUNC(TRUNC(G230 * J5, 2) + G230, 2)</f>
        <v>21.41</v>
      </c>
      <c r="I230" s="13">
        <f t="shared" si="3"/>
        <v>5126.1899999999996</v>
      </c>
      <c r="J230" s="14">
        <f>I230 / J4</f>
        <v>1.0061291129449748E-2</v>
      </c>
    </row>
    <row r="231" spans="1:10" ht="24" customHeight="1" x14ac:dyDescent="0.25">
      <c r="A231" s="5" t="s">
        <v>26</v>
      </c>
      <c r="B231" s="5" t="s">
        <v>711</v>
      </c>
      <c r="C231" s="5"/>
      <c r="D231" s="5" t="s">
        <v>27</v>
      </c>
      <c r="E231" s="6"/>
      <c r="F231" s="7">
        <v>1</v>
      </c>
      <c r="G231" s="7" t="s">
        <v>638</v>
      </c>
      <c r="H231" s="8">
        <f>I232 + I234 + I239 + I254 + I264 + I267 + I272</f>
        <v>13910.04</v>
      </c>
      <c r="I231" s="8">
        <f t="shared" si="3"/>
        <v>13910.04</v>
      </c>
      <c r="J231" s="9">
        <f>I231 / J4</f>
        <v>2.7301555748478146E-2</v>
      </c>
    </row>
    <row r="232" spans="1:10" ht="24" customHeight="1" x14ac:dyDescent="0.25">
      <c r="A232" s="5" t="s">
        <v>911</v>
      </c>
      <c r="B232" s="5" t="s">
        <v>711</v>
      </c>
      <c r="C232" s="5"/>
      <c r="D232" s="5" t="s">
        <v>713</v>
      </c>
      <c r="E232" s="6"/>
      <c r="F232" s="7">
        <v>1</v>
      </c>
      <c r="G232" s="7" t="s">
        <v>638</v>
      </c>
      <c r="H232" s="8">
        <f>I233</f>
        <v>460.98</v>
      </c>
      <c r="I232" s="8">
        <f t="shared" si="3"/>
        <v>460.98</v>
      </c>
      <c r="J232" s="9">
        <f>I232 / J4</f>
        <v>9.0477605879878532E-4</v>
      </c>
    </row>
    <row r="233" spans="1:10" ht="26.1" customHeight="1" x14ac:dyDescent="0.25">
      <c r="A233" s="10" t="s">
        <v>912</v>
      </c>
      <c r="B233" s="10" t="s">
        <v>96</v>
      </c>
      <c r="C233" s="10" t="s">
        <v>50</v>
      </c>
      <c r="D233" s="10" t="s">
        <v>97</v>
      </c>
      <c r="E233" s="11" t="s">
        <v>84</v>
      </c>
      <c r="F233" s="12">
        <v>3</v>
      </c>
      <c r="G233" s="13">
        <v>123.06</v>
      </c>
      <c r="H233" s="13">
        <f>TRUNC(TRUNC(G233 * J5, 2) + G233, 2)</f>
        <v>153.66</v>
      </c>
      <c r="I233" s="13">
        <f t="shared" si="3"/>
        <v>460.98</v>
      </c>
      <c r="J233" s="14">
        <f>I233 / J4</f>
        <v>9.0477605879878532E-4</v>
      </c>
    </row>
    <row r="234" spans="1:10" ht="24" customHeight="1" x14ac:dyDescent="0.25">
      <c r="A234" s="5" t="s">
        <v>913</v>
      </c>
      <c r="B234" s="5" t="s">
        <v>711</v>
      </c>
      <c r="C234" s="5"/>
      <c r="D234" s="5" t="s">
        <v>715</v>
      </c>
      <c r="E234" s="6"/>
      <c r="F234" s="7">
        <v>1</v>
      </c>
      <c r="G234" s="7" t="s">
        <v>638</v>
      </c>
      <c r="H234" s="8">
        <f>I235 + I236 + I237 + I238</f>
        <v>919.33</v>
      </c>
      <c r="I234" s="8">
        <f t="shared" si="3"/>
        <v>919.33</v>
      </c>
      <c r="J234" s="9">
        <f>I234 / J4</f>
        <v>1.8043901560490419E-3</v>
      </c>
    </row>
    <row r="235" spans="1:10" ht="39" customHeight="1" x14ac:dyDescent="0.25">
      <c r="A235" s="10" t="s">
        <v>914</v>
      </c>
      <c r="B235" s="10" t="s">
        <v>118</v>
      </c>
      <c r="C235" s="10" t="s">
        <v>50</v>
      </c>
      <c r="D235" s="10" t="s">
        <v>119</v>
      </c>
      <c r="E235" s="11" t="s">
        <v>88</v>
      </c>
      <c r="F235" s="12">
        <v>4.96</v>
      </c>
      <c r="G235" s="13">
        <v>106.64</v>
      </c>
      <c r="H235" s="13">
        <f>TRUNC(TRUNC(G235 * J5, 2) + G235, 2)</f>
        <v>133.16</v>
      </c>
      <c r="I235" s="13">
        <f t="shared" si="3"/>
        <v>660.47</v>
      </c>
      <c r="J235" s="14">
        <f>I235 / J4</f>
        <v>1.2963196745082947E-3</v>
      </c>
    </row>
    <row r="236" spans="1:10" ht="26.1" customHeight="1" x14ac:dyDescent="0.25">
      <c r="A236" s="10" t="s">
        <v>915</v>
      </c>
      <c r="B236" s="10" t="s">
        <v>124</v>
      </c>
      <c r="C236" s="10" t="s">
        <v>50</v>
      </c>
      <c r="D236" s="10" t="s">
        <v>125</v>
      </c>
      <c r="E236" s="11" t="s">
        <v>88</v>
      </c>
      <c r="F236" s="12">
        <v>4.07</v>
      </c>
      <c r="G236" s="13">
        <v>28.25</v>
      </c>
      <c r="H236" s="13">
        <f>TRUNC(TRUNC(G236 * J5, 2) + G236, 2)</f>
        <v>35.270000000000003</v>
      </c>
      <c r="I236" s="13">
        <f t="shared" si="3"/>
        <v>143.54</v>
      </c>
      <c r="J236" s="14">
        <f>I236 / J4</f>
        <v>2.8172926261438162E-4</v>
      </c>
    </row>
    <row r="237" spans="1:10" ht="39" customHeight="1" x14ac:dyDescent="0.25">
      <c r="A237" s="10" t="s">
        <v>916</v>
      </c>
      <c r="B237" s="10" t="s">
        <v>134</v>
      </c>
      <c r="C237" s="10" t="s">
        <v>50</v>
      </c>
      <c r="D237" s="10" t="s">
        <v>135</v>
      </c>
      <c r="E237" s="11" t="s">
        <v>88</v>
      </c>
      <c r="F237" s="12">
        <v>1.18</v>
      </c>
      <c r="G237" s="13">
        <v>58.17</v>
      </c>
      <c r="H237" s="13">
        <f>TRUNC(TRUNC(G237 * J5, 2) + G237, 2)</f>
        <v>72.63</v>
      </c>
      <c r="I237" s="13">
        <f t="shared" si="3"/>
        <v>85.7</v>
      </c>
      <c r="J237" s="14">
        <f>I237 / J4</f>
        <v>1.6820536300719315E-4</v>
      </c>
    </row>
    <row r="238" spans="1:10" ht="26.1" customHeight="1" x14ac:dyDescent="0.25">
      <c r="A238" s="10" t="s">
        <v>917</v>
      </c>
      <c r="B238" s="10" t="s">
        <v>124</v>
      </c>
      <c r="C238" s="10" t="s">
        <v>50</v>
      </c>
      <c r="D238" s="10" t="s">
        <v>125</v>
      </c>
      <c r="E238" s="11" t="s">
        <v>88</v>
      </c>
      <c r="F238" s="12">
        <v>0.84</v>
      </c>
      <c r="G238" s="13">
        <v>28.25</v>
      </c>
      <c r="H238" s="13">
        <f>TRUNC(TRUNC(G238 * J5, 2) + G238, 2)</f>
        <v>35.270000000000003</v>
      </c>
      <c r="I238" s="13">
        <f t="shared" si="3"/>
        <v>29.62</v>
      </c>
      <c r="J238" s="14">
        <f>I238 / J4</f>
        <v>5.813585591917224E-5</v>
      </c>
    </row>
    <row r="239" spans="1:10" ht="24" customHeight="1" x14ac:dyDescent="0.25">
      <c r="A239" s="5" t="s">
        <v>918</v>
      </c>
      <c r="B239" s="5" t="s">
        <v>711</v>
      </c>
      <c r="C239" s="5"/>
      <c r="D239" s="5" t="s">
        <v>718</v>
      </c>
      <c r="E239" s="6"/>
      <c r="F239" s="7">
        <v>1</v>
      </c>
      <c r="G239" s="7" t="s">
        <v>638</v>
      </c>
      <c r="H239" s="8">
        <f>I240 + I247</f>
        <v>4110.87</v>
      </c>
      <c r="I239" s="8">
        <f t="shared" si="3"/>
        <v>4110.87</v>
      </c>
      <c r="J239" s="9">
        <f>I239 / J4</f>
        <v>8.0684991904945158E-3</v>
      </c>
    </row>
    <row r="240" spans="1:10" ht="24" customHeight="1" x14ac:dyDescent="0.25">
      <c r="A240" s="5" t="s">
        <v>919</v>
      </c>
      <c r="B240" s="5" t="s">
        <v>711</v>
      </c>
      <c r="C240" s="5"/>
      <c r="D240" s="5" t="s">
        <v>720</v>
      </c>
      <c r="E240" s="6"/>
      <c r="F240" s="7">
        <v>1</v>
      </c>
      <c r="G240" s="7" t="s">
        <v>638</v>
      </c>
      <c r="H240" s="8">
        <f>I241 + I242 + I243 + I244 + I245 + I246</f>
        <v>2783.5199999999995</v>
      </c>
      <c r="I240" s="8">
        <f t="shared" si="3"/>
        <v>2783.52</v>
      </c>
      <c r="J240" s="9">
        <f>I240 / J4</f>
        <v>5.4632787869052773E-3</v>
      </c>
    </row>
    <row r="241" spans="1:10" ht="39" customHeight="1" x14ac:dyDescent="0.25">
      <c r="A241" s="10" t="s">
        <v>920</v>
      </c>
      <c r="B241" s="10" t="s">
        <v>141</v>
      </c>
      <c r="C241" s="10" t="s">
        <v>50</v>
      </c>
      <c r="D241" s="10" t="s">
        <v>142</v>
      </c>
      <c r="E241" s="11" t="s">
        <v>53</v>
      </c>
      <c r="F241" s="12">
        <v>1.82</v>
      </c>
      <c r="G241" s="13">
        <v>50.09</v>
      </c>
      <c r="H241" s="13">
        <f>TRUNC(TRUNC(G241 * J5, 2) + G241, 2)</f>
        <v>62.54</v>
      </c>
      <c r="I241" s="13">
        <f t="shared" si="3"/>
        <v>113.82</v>
      </c>
      <c r="J241" s="14">
        <f>I241 / J4</f>
        <v>2.2339713439298393E-4</v>
      </c>
    </row>
    <row r="242" spans="1:10" ht="39" customHeight="1" x14ac:dyDescent="0.25">
      <c r="A242" s="10" t="s">
        <v>921</v>
      </c>
      <c r="B242" s="10" t="s">
        <v>147</v>
      </c>
      <c r="C242" s="10" t="s">
        <v>50</v>
      </c>
      <c r="D242" s="10" t="s">
        <v>148</v>
      </c>
      <c r="E242" s="11" t="s">
        <v>53</v>
      </c>
      <c r="F242" s="12">
        <v>6.29</v>
      </c>
      <c r="G242" s="13">
        <v>89.51</v>
      </c>
      <c r="H242" s="13">
        <f>TRUNC(TRUNC(G242 * J5, 2) + G242, 2)</f>
        <v>111.77</v>
      </c>
      <c r="I242" s="13">
        <f t="shared" si="3"/>
        <v>703.03</v>
      </c>
      <c r="J242" s="14">
        <f>I242 / J4</f>
        <v>1.3798531663354375E-3</v>
      </c>
    </row>
    <row r="243" spans="1:10" ht="26.1" customHeight="1" x14ac:dyDescent="0.25">
      <c r="A243" s="10" t="s">
        <v>922</v>
      </c>
      <c r="B243" s="10" t="s">
        <v>160</v>
      </c>
      <c r="C243" s="10" t="s">
        <v>50</v>
      </c>
      <c r="D243" s="10" t="s">
        <v>161</v>
      </c>
      <c r="E243" s="11" t="s">
        <v>68</v>
      </c>
      <c r="F243" s="12">
        <v>29.22</v>
      </c>
      <c r="G243" s="13">
        <v>14.77</v>
      </c>
      <c r="H243" s="13">
        <f>TRUNC(TRUNC(G243 * J5, 2) + G243, 2)</f>
        <v>18.440000000000001</v>
      </c>
      <c r="I243" s="13">
        <f t="shared" si="3"/>
        <v>538.80999999999995</v>
      </c>
      <c r="J243" s="14">
        <f>I243 / J4</f>
        <v>1.057534791620837E-3</v>
      </c>
    </row>
    <row r="244" spans="1:10" ht="26.1" customHeight="1" x14ac:dyDescent="0.25">
      <c r="A244" s="10" t="s">
        <v>923</v>
      </c>
      <c r="B244" s="10" t="s">
        <v>174</v>
      </c>
      <c r="C244" s="10" t="s">
        <v>50</v>
      </c>
      <c r="D244" s="10" t="s">
        <v>175</v>
      </c>
      <c r="E244" s="11" t="s">
        <v>68</v>
      </c>
      <c r="F244" s="12">
        <v>3.35</v>
      </c>
      <c r="G244" s="13">
        <v>21.33</v>
      </c>
      <c r="H244" s="13">
        <f>TRUNC(TRUNC(G244 * J5, 2) + G244, 2)</f>
        <v>26.63</v>
      </c>
      <c r="I244" s="13">
        <f t="shared" si="3"/>
        <v>89.21</v>
      </c>
      <c r="J244" s="14">
        <f>I244 / J4</f>
        <v>1.7509452081530572E-4</v>
      </c>
    </row>
    <row r="245" spans="1:10" ht="39" customHeight="1" x14ac:dyDescent="0.25">
      <c r="A245" s="10" t="s">
        <v>924</v>
      </c>
      <c r="B245" s="10" t="s">
        <v>179</v>
      </c>
      <c r="C245" s="10" t="s">
        <v>180</v>
      </c>
      <c r="D245" s="10" t="s">
        <v>181</v>
      </c>
      <c r="E245" s="11" t="s">
        <v>88</v>
      </c>
      <c r="F245" s="12">
        <v>0.81</v>
      </c>
      <c r="G245" s="13">
        <v>911.73</v>
      </c>
      <c r="H245" s="13">
        <f>TRUNC(TRUNC(G245 * J5, 2) + G245, 2)</f>
        <v>1138.47</v>
      </c>
      <c r="I245" s="13">
        <f t="shared" si="3"/>
        <v>922.16</v>
      </c>
      <c r="J245" s="14">
        <f>I245 / J4</f>
        <v>1.8099446622020213E-3</v>
      </c>
    </row>
    <row r="246" spans="1:10" ht="26.1" customHeight="1" x14ac:dyDescent="0.25">
      <c r="A246" s="10" t="s">
        <v>925</v>
      </c>
      <c r="B246" s="10" t="s">
        <v>190</v>
      </c>
      <c r="C246" s="10" t="s">
        <v>50</v>
      </c>
      <c r="D246" s="10" t="s">
        <v>191</v>
      </c>
      <c r="E246" s="11" t="s">
        <v>53</v>
      </c>
      <c r="F246" s="12">
        <v>7.73</v>
      </c>
      <c r="G246" s="13">
        <v>43.15</v>
      </c>
      <c r="H246" s="13">
        <f>TRUNC(TRUNC(G246 * J5, 2) + G246, 2)</f>
        <v>53.88</v>
      </c>
      <c r="I246" s="13">
        <f t="shared" si="3"/>
        <v>416.49</v>
      </c>
      <c r="J246" s="14">
        <f>I246 / J4</f>
        <v>8.1745451153869162E-4</v>
      </c>
    </row>
    <row r="247" spans="1:10" ht="24" customHeight="1" x14ac:dyDescent="0.25">
      <c r="A247" s="5" t="s">
        <v>926</v>
      </c>
      <c r="B247" s="5" t="s">
        <v>711</v>
      </c>
      <c r="C247" s="5"/>
      <c r="D247" s="5" t="s">
        <v>722</v>
      </c>
      <c r="E247" s="6"/>
      <c r="F247" s="7">
        <v>1</v>
      </c>
      <c r="G247" s="7" t="s">
        <v>638</v>
      </c>
      <c r="H247" s="8">
        <f>I248 + I249 + I250 + I251 + I252 + I253</f>
        <v>1327.35</v>
      </c>
      <c r="I247" s="8">
        <f t="shared" si="3"/>
        <v>1327.35</v>
      </c>
      <c r="J247" s="9">
        <f>I247 / J4</f>
        <v>2.6052204035892394E-3</v>
      </c>
    </row>
    <row r="248" spans="1:10" ht="39" customHeight="1" x14ac:dyDescent="0.25">
      <c r="A248" s="10" t="s">
        <v>927</v>
      </c>
      <c r="B248" s="10" t="s">
        <v>141</v>
      </c>
      <c r="C248" s="10" t="s">
        <v>50</v>
      </c>
      <c r="D248" s="10" t="s">
        <v>142</v>
      </c>
      <c r="E248" s="11" t="s">
        <v>53</v>
      </c>
      <c r="F248" s="12">
        <v>1.51</v>
      </c>
      <c r="G248" s="13">
        <v>50.09</v>
      </c>
      <c r="H248" s="13">
        <f>TRUNC(TRUNC(G248 * J5, 2) + G248, 2)</f>
        <v>62.54</v>
      </c>
      <c r="I248" s="13">
        <f t="shared" si="3"/>
        <v>94.43</v>
      </c>
      <c r="J248" s="14">
        <f>I248 / J4</f>
        <v>1.8533993499147316E-4</v>
      </c>
    </row>
    <row r="249" spans="1:10" ht="39" customHeight="1" x14ac:dyDescent="0.25">
      <c r="A249" s="10" t="s">
        <v>928</v>
      </c>
      <c r="B249" s="10" t="s">
        <v>200</v>
      </c>
      <c r="C249" s="10" t="s">
        <v>50</v>
      </c>
      <c r="D249" s="10" t="s">
        <v>201</v>
      </c>
      <c r="E249" s="11" t="s">
        <v>53</v>
      </c>
      <c r="F249" s="12">
        <v>3.77</v>
      </c>
      <c r="G249" s="13">
        <v>77.91</v>
      </c>
      <c r="H249" s="13">
        <f>TRUNC(TRUNC(G249 * J5, 2) + G249, 2)</f>
        <v>97.28</v>
      </c>
      <c r="I249" s="13">
        <f t="shared" si="3"/>
        <v>366.74</v>
      </c>
      <c r="J249" s="14">
        <f>I249 / J4</f>
        <v>7.1980904118154046E-4</v>
      </c>
    </row>
    <row r="250" spans="1:10" ht="39" customHeight="1" x14ac:dyDescent="0.25">
      <c r="A250" s="10" t="s">
        <v>929</v>
      </c>
      <c r="B250" s="10" t="s">
        <v>205</v>
      </c>
      <c r="C250" s="10" t="s">
        <v>50</v>
      </c>
      <c r="D250" s="10" t="s">
        <v>206</v>
      </c>
      <c r="E250" s="11" t="s">
        <v>68</v>
      </c>
      <c r="F250" s="12">
        <v>4.6100000000000003</v>
      </c>
      <c r="G250" s="13">
        <v>17.8</v>
      </c>
      <c r="H250" s="13">
        <f>TRUNC(TRUNC(G250 * J5, 2) + G250, 2)</f>
        <v>22.22</v>
      </c>
      <c r="I250" s="13">
        <f t="shared" si="3"/>
        <v>102.43</v>
      </c>
      <c r="J250" s="14">
        <f>I250 / J4</f>
        <v>2.0104171916950753E-4</v>
      </c>
    </row>
    <row r="251" spans="1:10" ht="39" customHeight="1" x14ac:dyDescent="0.25">
      <c r="A251" s="10" t="s">
        <v>930</v>
      </c>
      <c r="B251" s="10" t="s">
        <v>208</v>
      </c>
      <c r="C251" s="10" t="s">
        <v>50</v>
      </c>
      <c r="D251" s="10" t="s">
        <v>209</v>
      </c>
      <c r="E251" s="11" t="s">
        <v>68</v>
      </c>
      <c r="F251" s="12">
        <v>11.56</v>
      </c>
      <c r="G251" s="13">
        <v>15.05</v>
      </c>
      <c r="H251" s="13">
        <f>TRUNC(TRUNC(G251 * J5, 2) + G251, 2)</f>
        <v>18.79</v>
      </c>
      <c r="I251" s="13">
        <f t="shared" si="3"/>
        <v>217.21</v>
      </c>
      <c r="J251" s="14">
        <f>I251 / J4</f>
        <v>4.2632306766385557E-4</v>
      </c>
    </row>
    <row r="252" spans="1:10" ht="39" customHeight="1" x14ac:dyDescent="0.25">
      <c r="A252" s="10" t="s">
        <v>931</v>
      </c>
      <c r="B252" s="10" t="s">
        <v>179</v>
      </c>
      <c r="C252" s="10" t="s">
        <v>180</v>
      </c>
      <c r="D252" s="10" t="s">
        <v>181</v>
      </c>
      <c r="E252" s="11" t="s">
        <v>88</v>
      </c>
      <c r="F252" s="12">
        <v>0.26</v>
      </c>
      <c r="G252" s="13">
        <v>911.73</v>
      </c>
      <c r="H252" s="13">
        <f>TRUNC(TRUNC(G252 * J5, 2) + G252, 2)</f>
        <v>1138.47</v>
      </c>
      <c r="I252" s="13">
        <f t="shared" si="3"/>
        <v>296</v>
      </c>
      <c r="J252" s="14">
        <f>I252 / J4</f>
        <v>5.8096601458727153E-4</v>
      </c>
    </row>
    <row r="253" spans="1:10" ht="26.1" customHeight="1" x14ac:dyDescent="0.25">
      <c r="A253" s="10" t="s">
        <v>932</v>
      </c>
      <c r="B253" s="10" t="s">
        <v>190</v>
      </c>
      <c r="C253" s="10" t="s">
        <v>50</v>
      </c>
      <c r="D253" s="10" t="s">
        <v>191</v>
      </c>
      <c r="E253" s="11" t="s">
        <v>53</v>
      </c>
      <c r="F253" s="12">
        <v>4.6500000000000004</v>
      </c>
      <c r="G253" s="13">
        <v>43.15</v>
      </c>
      <c r="H253" s="13">
        <f>TRUNC(TRUNC(G253 * J5, 2) + G253, 2)</f>
        <v>53.88</v>
      </c>
      <c r="I253" s="13">
        <f t="shared" si="3"/>
        <v>250.54</v>
      </c>
      <c r="J253" s="14">
        <f>I253 / J4</f>
        <v>4.9174062599559125E-4</v>
      </c>
    </row>
    <row r="254" spans="1:10" ht="24" customHeight="1" x14ac:dyDescent="0.25">
      <c r="A254" s="5" t="s">
        <v>933</v>
      </c>
      <c r="B254" s="5" t="s">
        <v>711</v>
      </c>
      <c r="C254" s="5"/>
      <c r="D254" s="5" t="s">
        <v>727</v>
      </c>
      <c r="E254" s="6"/>
      <c r="F254" s="7">
        <v>1</v>
      </c>
      <c r="G254" s="7" t="s">
        <v>638</v>
      </c>
      <c r="H254" s="8">
        <f>I255 + I260</f>
        <v>1283.98</v>
      </c>
      <c r="I254" s="8">
        <f t="shared" si="3"/>
        <v>1283.98</v>
      </c>
      <c r="J254" s="9">
        <f>I254 / J4</f>
        <v>2.5200971061140709E-3</v>
      </c>
    </row>
    <row r="255" spans="1:10" ht="24" customHeight="1" x14ac:dyDescent="0.25">
      <c r="A255" s="5" t="s">
        <v>934</v>
      </c>
      <c r="B255" s="5" t="s">
        <v>711</v>
      </c>
      <c r="C255" s="5"/>
      <c r="D255" s="5" t="s">
        <v>729</v>
      </c>
      <c r="E255" s="6"/>
      <c r="F255" s="7">
        <v>1</v>
      </c>
      <c r="G255" s="7" t="s">
        <v>638</v>
      </c>
      <c r="H255" s="8">
        <f>I256 + I257 + I258 + I259</f>
        <v>701.18</v>
      </c>
      <c r="I255" s="8">
        <f t="shared" si="3"/>
        <v>701.18</v>
      </c>
      <c r="J255" s="9">
        <f>I255 / J4</f>
        <v>1.3762221287442671E-3</v>
      </c>
    </row>
    <row r="256" spans="1:10" ht="51.9" customHeight="1" x14ac:dyDescent="0.25">
      <c r="A256" s="10" t="s">
        <v>935</v>
      </c>
      <c r="B256" s="10" t="s">
        <v>213</v>
      </c>
      <c r="C256" s="10" t="s">
        <v>50</v>
      </c>
      <c r="D256" s="10" t="s">
        <v>214</v>
      </c>
      <c r="E256" s="11" t="s">
        <v>53</v>
      </c>
      <c r="F256" s="12">
        <v>3.52</v>
      </c>
      <c r="G256" s="13">
        <v>60.72</v>
      </c>
      <c r="H256" s="13">
        <f>TRUNC(TRUNC(G256 * J5, 2) + G256, 2)</f>
        <v>75.819999999999993</v>
      </c>
      <c r="I256" s="13">
        <f t="shared" si="3"/>
        <v>266.88</v>
      </c>
      <c r="J256" s="14">
        <f>I256 / J4</f>
        <v>5.2381152017922641E-4</v>
      </c>
    </row>
    <row r="257" spans="1:10" ht="39" customHeight="1" x14ac:dyDescent="0.25">
      <c r="A257" s="10" t="s">
        <v>936</v>
      </c>
      <c r="B257" s="10" t="s">
        <v>228</v>
      </c>
      <c r="C257" s="10" t="s">
        <v>50</v>
      </c>
      <c r="D257" s="10" t="s">
        <v>229</v>
      </c>
      <c r="E257" s="11" t="s">
        <v>68</v>
      </c>
      <c r="F257" s="12">
        <v>5.73</v>
      </c>
      <c r="G257" s="13">
        <v>14.88</v>
      </c>
      <c r="H257" s="13">
        <f>TRUNC(TRUNC(G257 * J5, 2) + G257, 2)</f>
        <v>18.579999999999998</v>
      </c>
      <c r="I257" s="13">
        <f t="shared" si="3"/>
        <v>106.46</v>
      </c>
      <c r="J257" s="14">
        <f>I257 / J4</f>
        <v>2.0895149294919232E-4</v>
      </c>
    </row>
    <row r="258" spans="1:10" ht="39" customHeight="1" x14ac:dyDescent="0.25">
      <c r="A258" s="10" t="s">
        <v>937</v>
      </c>
      <c r="B258" s="10" t="s">
        <v>231</v>
      </c>
      <c r="C258" s="10" t="s">
        <v>50</v>
      </c>
      <c r="D258" s="10" t="s">
        <v>232</v>
      </c>
      <c r="E258" s="11" t="s">
        <v>68</v>
      </c>
      <c r="F258" s="12">
        <v>10.37</v>
      </c>
      <c r="G258" s="13">
        <v>11.47</v>
      </c>
      <c r="H258" s="13">
        <f>TRUNC(TRUNC(G258 * J5, 2) + G258, 2)</f>
        <v>14.32</v>
      </c>
      <c r="I258" s="13">
        <f t="shared" si="3"/>
        <v>148.49</v>
      </c>
      <c r="J258" s="14">
        <f>I258 / J4</f>
        <v>2.9144474157454041E-4</v>
      </c>
    </row>
    <row r="259" spans="1:10" ht="39" customHeight="1" x14ac:dyDescent="0.25">
      <c r="A259" s="10" t="s">
        <v>938</v>
      </c>
      <c r="B259" s="10" t="s">
        <v>234</v>
      </c>
      <c r="C259" s="10" t="s">
        <v>50</v>
      </c>
      <c r="D259" s="10" t="s">
        <v>235</v>
      </c>
      <c r="E259" s="11" t="s">
        <v>88</v>
      </c>
      <c r="F259" s="12">
        <v>0.16</v>
      </c>
      <c r="G259" s="13">
        <v>897.71</v>
      </c>
      <c r="H259" s="13">
        <f>TRUNC(TRUNC(G259 * J5, 2) + G259, 2)</f>
        <v>1120.97</v>
      </c>
      <c r="I259" s="13">
        <f t="shared" si="3"/>
        <v>179.35</v>
      </c>
      <c r="J259" s="14">
        <f>I259 / J4</f>
        <v>3.5201437404130796E-4</v>
      </c>
    </row>
    <row r="260" spans="1:10" ht="24" customHeight="1" x14ac:dyDescent="0.25">
      <c r="A260" s="5" t="s">
        <v>939</v>
      </c>
      <c r="B260" s="5" t="s">
        <v>711</v>
      </c>
      <c r="C260" s="5"/>
      <c r="D260" s="5" t="s">
        <v>731</v>
      </c>
      <c r="E260" s="6"/>
      <c r="F260" s="7">
        <v>1</v>
      </c>
      <c r="G260" s="7" t="s">
        <v>638</v>
      </c>
      <c r="H260" s="8">
        <f>I261 + I262 + I263</f>
        <v>582.79999999999995</v>
      </c>
      <c r="I260" s="8">
        <f t="shared" si="3"/>
        <v>582.79999999999995</v>
      </c>
      <c r="J260" s="9">
        <f>I260 / J4</f>
        <v>1.1438749773698034E-3</v>
      </c>
    </row>
    <row r="261" spans="1:10" ht="51.9" customHeight="1" x14ac:dyDescent="0.25">
      <c r="A261" s="10" t="s">
        <v>940</v>
      </c>
      <c r="B261" s="10" t="s">
        <v>238</v>
      </c>
      <c r="C261" s="10" t="s">
        <v>50</v>
      </c>
      <c r="D261" s="10" t="s">
        <v>239</v>
      </c>
      <c r="E261" s="11" t="s">
        <v>53</v>
      </c>
      <c r="F261" s="12">
        <v>2.5099999999999998</v>
      </c>
      <c r="G261" s="13">
        <v>76.91</v>
      </c>
      <c r="H261" s="13">
        <f>TRUNC(TRUNC(G261 * J5, 2) + G261, 2)</f>
        <v>96.03</v>
      </c>
      <c r="I261" s="13">
        <f t="shared" si="3"/>
        <v>241.03</v>
      </c>
      <c r="J261" s="14">
        <f>I261 / J4</f>
        <v>4.730751300539529E-4</v>
      </c>
    </row>
    <row r="262" spans="1:10" ht="39" customHeight="1" x14ac:dyDescent="0.25">
      <c r="A262" s="10" t="s">
        <v>941</v>
      </c>
      <c r="B262" s="10" t="s">
        <v>228</v>
      </c>
      <c r="C262" s="10" t="s">
        <v>50</v>
      </c>
      <c r="D262" s="10" t="s">
        <v>229</v>
      </c>
      <c r="E262" s="11" t="s">
        <v>68</v>
      </c>
      <c r="F262" s="12">
        <v>7.53</v>
      </c>
      <c r="G262" s="13">
        <v>14.88</v>
      </c>
      <c r="H262" s="13">
        <f>TRUNC(TRUNC(G262 * J5, 2) + G262, 2)</f>
        <v>18.579999999999998</v>
      </c>
      <c r="I262" s="13">
        <f t="shared" si="3"/>
        <v>139.9</v>
      </c>
      <c r="J262" s="14">
        <f>I262 / J4</f>
        <v>2.7458495081337598E-4</v>
      </c>
    </row>
    <row r="263" spans="1:10" ht="39" customHeight="1" x14ac:dyDescent="0.25">
      <c r="A263" s="10" t="s">
        <v>942</v>
      </c>
      <c r="B263" s="10" t="s">
        <v>247</v>
      </c>
      <c r="C263" s="10" t="s">
        <v>50</v>
      </c>
      <c r="D263" s="10" t="s">
        <v>248</v>
      </c>
      <c r="E263" s="11" t="s">
        <v>88</v>
      </c>
      <c r="F263" s="12">
        <v>0.18</v>
      </c>
      <c r="G263" s="13">
        <v>898.14</v>
      </c>
      <c r="H263" s="13">
        <f>TRUNC(TRUNC(G263 * J5, 2) + G263, 2)</f>
        <v>1121.5</v>
      </c>
      <c r="I263" s="13">
        <f t="shared" ref="I263:I326" si="4">TRUNC(F263 * H263,2)</f>
        <v>201.87</v>
      </c>
      <c r="J263" s="14">
        <f>I263 / J4</f>
        <v>3.9621489650247467E-4</v>
      </c>
    </row>
    <row r="264" spans="1:10" ht="24" customHeight="1" x14ac:dyDescent="0.25">
      <c r="A264" s="5" t="s">
        <v>943</v>
      </c>
      <c r="B264" s="5" t="s">
        <v>711</v>
      </c>
      <c r="C264" s="5"/>
      <c r="D264" s="5" t="s">
        <v>734</v>
      </c>
      <c r="E264" s="6"/>
      <c r="F264" s="7">
        <v>1</v>
      </c>
      <c r="G264" s="7" t="s">
        <v>638</v>
      </c>
      <c r="H264" s="8">
        <f>I265 + I266</f>
        <v>3105.4500000000003</v>
      </c>
      <c r="I264" s="8">
        <f t="shared" si="4"/>
        <v>3105.45</v>
      </c>
      <c r="J264" s="9">
        <f>I264 / J4</f>
        <v>6.0951382094596024E-3</v>
      </c>
    </row>
    <row r="265" spans="1:10" ht="51.9" customHeight="1" x14ac:dyDescent="0.25">
      <c r="A265" s="10" t="s">
        <v>944</v>
      </c>
      <c r="B265" s="10" t="s">
        <v>250</v>
      </c>
      <c r="C265" s="10" t="s">
        <v>180</v>
      </c>
      <c r="D265" s="10" t="s">
        <v>251</v>
      </c>
      <c r="E265" s="11" t="s">
        <v>53</v>
      </c>
      <c r="F265" s="12">
        <v>14.46</v>
      </c>
      <c r="G265" s="13">
        <v>165.24</v>
      </c>
      <c r="H265" s="13">
        <f>TRUNC(TRUNC(G265 * J5, 2) + G265, 2)</f>
        <v>206.33</v>
      </c>
      <c r="I265" s="13">
        <f t="shared" si="4"/>
        <v>2983.53</v>
      </c>
      <c r="J265" s="14">
        <f>I265 / J4</f>
        <v>5.8558430185863593E-3</v>
      </c>
    </row>
    <row r="266" spans="1:10" ht="26.1" customHeight="1" x14ac:dyDescent="0.25">
      <c r="A266" s="10" t="s">
        <v>945</v>
      </c>
      <c r="B266" s="10" t="s">
        <v>264</v>
      </c>
      <c r="C266" s="10" t="s">
        <v>50</v>
      </c>
      <c r="D266" s="10" t="s">
        <v>265</v>
      </c>
      <c r="E266" s="11" t="s">
        <v>75</v>
      </c>
      <c r="F266" s="12">
        <v>7.48</v>
      </c>
      <c r="G266" s="13">
        <v>13.06</v>
      </c>
      <c r="H266" s="13">
        <f>TRUNC(TRUNC(G266 * J5, 2) + G266, 2)</f>
        <v>16.3</v>
      </c>
      <c r="I266" s="13">
        <f t="shared" si="4"/>
        <v>121.92</v>
      </c>
      <c r="J266" s="14">
        <f>I266 / J4</f>
        <v>2.3929519087324374E-4</v>
      </c>
    </row>
    <row r="267" spans="1:10" ht="24" customHeight="1" x14ac:dyDescent="0.25">
      <c r="A267" s="5" t="s">
        <v>946</v>
      </c>
      <c r="B267" s="5" t="s">
        <v>711</v>
      </c>
      <c r="C267" s="5"/>
      <c r="D267" s="5" t="s">
        <v>736</v>
      </c>
      <c r="E267" s="6"/>
      <c r="F267" s="7">
        <v>1</v>
      </c>
      <c r="G267" s="7" t="s">
        <v>638</v>
      </c>
      <c r="H267" s="8">
        <f>I268 + I269 + I270 + I271</f>
        <v>3124.6499999999996</v>
      </c>
      <c r="I267" s="8">
        <f t="shared" si="4"/>
        <v>3124.65</v>
      </c>
      <c r="J267" s="9">
        <f>I267 / J4</f>
        <v>6.1328224914868855E-3</v>
      </c>
    </row>
    <row r="268" spans="1:10" ht="51.9" customHeight="1" x14ac:dyDescent="0.25">
      <c r="A268" s="10" t="s">
        <v>947</v>
      </c>
      <c r="B268" s="10" t="s">
        <v>270</v>
      </c>
      <c r="C268" s="10" t="s">
        <v>50</v>
      </c>
      <c r="D268" s="10" t="s">
        <v>737</v>
      </c>
      <c r="E268" s="11" t="s">
        <v>53</v>
      </c>
      <c r="F268" s="12">
        <v>34.340000000000003</v>
      </c>
      <c r="G268" s="13">
        <v>7.94</v>
      </c>
      <c r="H268" s="13">
        <f>TRUNC(TRUNC(G268 * J5, 2) + G268, 2)</f>
        <v>9.91</v>
      </c>
      <c r="I268" s="13">
        <f t="shared" si="4"/>
        <v>340.3</v>
      </c>
      <c r="J268" s="14">
        <f>I268 / J4</f>
        <v>6.6791464447313689E-4</v>
      </c>
    </row>
    <row r="269" spans="1:10" ht="51.9" customHeight="1" x14ac:dyDescent="0.25">
      <c r="A269" s="10" t="s">
        <v>948</v>
      </c>
      <c r="B269" s="10" t="s">
        <v>276</v>
      </c>
      <c r="C269" s="10" t="s">
        <v>50</v>
      </c>
      <c r="D269" s="10" t="s">
        <v>277</v>
      </c>
      <c r="E269" s="11" t="s">
        <v>53</v>
      </c>
      <c r="F269" s="12">
        <v>34.340000000000003</v>
      </c>
      <c r="G269" s="13">
        <v>43.63</v>
      </c>
      <c r="H269" s="13">
        <f>TRUNC(TRUNC(G269 * J5, 2) + G269, 2)</f>
        <v>54.48</v>
      </c>
      <c r="I269" s="13">
        <f t="shared" si="4"/>
        <v>1870.84</v>
      </c>
      <c r="J269" s="14">
        <f>I269 / J4</f>
        <v>3.6719407389542266E-3</v>
      </c>
    </row>
    <row r="270" spans="1:10" ht="26.1" customHeight="1" x14ac:dyDescent="0.25">
      <c r="A270" s="10" t="s">
        <v>949</v>
      </c>
      <c r="B270" s="10" t="s">
        <v>282</v>
      </c>
      <c r="C270" s="10" t="s">
        <v>50</v>
      </c>
      <c r="D270" s="10" t="s">
        <v>283</v>
      </c>
      <c r="E270" s="11" t="s">
        <v>75</v>
      </c>
      <c r="F270" s="12">
        <v>9.2799999999999994</v>
      </c>
      <c r="G270" s="13">
        <v>44.96</v>
      </c>
      <c r="H270" s="13">
        <f>TRUNC(TRUNC(G270 * J5, 2) + G270, 2)</f>
        <v>56.14</v>
      </c>
      <c r="I270" s="13">
        <f t="shared" si="4"/>
        <v>520.97</v>
      </c>
      <c r="J270" s="14">
        <f>I270 / J4</f>
        <v>1.0225198129038206E-3</v>
      </c>
    </row>
    <row r="271" spans="1:10" ht="26.1" customHeight="1" x14ac:dyDescent="0.25">
      <c r="A271" s="10" t="s">
        <v>950</v>
      </c>
      <c r="B271" s="10" t="s">
        <v>293</v>
      </c>
      <c r="C271" s="10" t="s">
        <v>50</v>
      </c>
      <c r="D271" s="10" t="s">
        <v>294</v>
      </c>
      <c r="E271" s="11" t="s">
        <v>75</v>
      </c>
      <c r="F271" s="12">
        <v>9.2799999999999994</v>
      </c>
      <c r="G271" s="13">
        <v>33.880000000000003</v>
      </c>
      <c r="H271" s="13">
        <f>TRUNC(TRUNC(G271 * J5, 2) + G271, 2)</f>
        <v>42.3</v>
      </c>
      <c r="I271" s="13">
        <f t="shared" si="4"/>
        <v>392.54</v>
      </c>
      <c r="J271" s="14">
        <f>I271 / J4</f>
        <v>7.7044729515570126E-4</v>
      </c>
    </row>
    <row r="272" spans="1:10" ht="24" customHeight="1" x14ac:dyDescent="0.25">
      <c r="A272" s="5" t="s">
        <v>951</v>
      </c>
      <c r="B272" s="5" t="s">
        <v>711</v>
      </c>
      <c r="C272" s="5"/>
      <c r="D272" s="5" t="s">
        <v>739</v>
      </c>
      <c r="E272" s="6"/>
      <c r="F272" s="7">
        <v>1</v>
      </c>
      <c r="G272" s="7" t="s">
        <v>638</v>
      </c>
      <c r="H272" s="8">
        <f>I273</f>
        <v>904.78</v>
      </c>
      <c r="I272" s="8">
        <f t="shared" si="4"/>
        <v>904.78</v>
      </c>
      <c r="J272" s="9">
        <f>I272 / J4</f>
        <v>1.7758325360752417E-3</v>
      </c>
    </row>
    <row r="273" spans="1:10" ht="26.1" customHeight="1" x14ac:dyDescent="0.25">
      <c r="A273" s="10" t="s">
        <v>952</v>
      </c>
      <c r="B273" s="10" t="s">
        <v>305</v>
      </c>
      <c r="C273" s="10" t="s">
        <v>50</v>
      </c>
      <c r="D273" s="10" t="s">
        <v>306</v>
      </c>
      <c r="E273" s="11" t="s">
        <v>53</v>
      </c>
      <c r="F273" s="12">
        <v>42.26</v>
      </c>
      <c r="G273" s="13">
        <v>17.149999999999999</v>
      </c>
      <c r="H273" s="13">
        <f>TRUNC(TRUNC(G273 * J5, 2) + G273, 2)</f>
        <v>21.41</v>
      </c>
      <c r="I273" s="13">
        <f t="shared" si="4"/>
        <v>904.78</v>
      </c>
      <c r="J273" s="14">
        <f>I273 / J4</f>
        <v>1.7758325360752417E-3</v>
      </c>
    </row>
    <row r="274" spans="1:10" ht="24" customHeight="1" x14ac:dyDescent="0.25">
      <c r="A274" s="5" t="s">
        <v>28</v>
      </c>
      <c r="B274" s="5" t="s">
        <v>711</v>
      </c>
      <c r="C274" s="5"/>
      <c r="D274" s="5" t="s">
        <v>29</v>
      </c>
      <c r="E274" s="6"/>
      <c r="F274" s="7">
        <v>1</v>
      </c>
      <c r="G274" s="7" t="s">
        <v>638</v>
      </c>
      <c r="H274" s="8">
        <f>I275 + I277 + I282 + I297 + I307 + I310 + I315</f>
        <v>17248.46</v>
      </c>
      <c r="I274" s="8">
        <f t="shared" si="4"/>
        <v>17248.46</v>
      </c>
      <c r="J274" s="9">
        <f>I274 / J4</f>
        <v>3.3853949540432332E-2</v>
      </c>
    </row>
    <row r="275" spans="1:10" ht="24" customHeight="1" x14ac:dyDescent="0.25">
      <c r="A275" s="5" t="s">
        <v>953</v>
      </c>
      <c r="B275" s="5" t="s">
        <v>711</v>
      </c>
      <c r="C275" s="5"/>
      <c r="D275" s="5" t="s">
        <v>713</v>
      </c>
      <c r="E275" s="6"/>
      <c r="F275" s="7">
        <v>1</v>
      </c>
      <c r="G275" s="7" t="s">
        <v>638</v>
      </c>
      <c r="H275" s="8">
        <f>I276</f>
        <v>460.98</v>
      </c>
      <c r="I275" s="8">
        <f t="shared" si="4"/>
        <v>460.98</v>
      </c>
      <c r="J275" s="9">
        <f>I275 / J4</f>
        <v>9.0477605879878532E-4</v>
      </c>
    </row>
    <row r="276" spans="1:10" ht="26.1" customHeight="1" x14ac:dyDescent="0.25">
      <c r="A276" s="10" t="s">
        <v>954</v>
      </c>
      <c r="B276" s="10" t="s">
        <v>96</v>
      </c>
      <c r="C276" s="10" t="s">
        <v>50</v>
      </c>
      <c r="D276" s="10" t="s">
        <v>97</v>
      </c>
      <c r="E276" s="11" t="s">
        <v>84</v>
      </c>
      <c r="F276" s="12">
        <v>3</v>
      </c>
      <c r="G276" s="13">
        <v>123.06</v>
      </c>
      <c r="H276" s="13">
        <f>TRUNC(TRUNC(G276 * J5, 2) + G276, 2)</f>
        <v>153.66</v>
      </c>
      <c r="I276" s="13">
        <f t="shared" si="4"/>
        <v>460.98</v>
      </c>
      <c r="J276" s="14">
        <f>I276 / J4</f>
        <v>9.0477605879878532E-4</v>
      </c>
    </row>
    <row r="277" spans="1:10" ht="24" customHeight="1" x14ac:dyDescent="0.25">
      <c r="A277" s="5" t="s">
        <v>955</v>
      </c>
      <c r="B277" s="5" t="s">
        <v>711</v>
      </c>
      <c r="C277" s="5"/>
      <c r="D277" s="5" t="s">
        <v>715</v>
      </c>
      <c r="E277" s="6"/>
      <c r="F277" s="7">
        <v>1</v>
      </c>
      <c r="G277" s="7" t="s">
        <v>638</v>
      </c>
      <c r="H277" s="8">
        <f>I278 + I279 + I280 + I281</f>
        <v>1252.82</v>
      </c>
      <c r="I277" s="8">
        <f t="shared" si="4"/>
        <v>1252.82</v>
      </c>
      <c r="J277" s="9">
        <f>I277 / J4</f>
        <v>2.4589386567406266E-3</v>
      </c>
    </row>
    <row r="278" spans="1:10" ht="39" customHeight="1" x14ac:dyDescent="0.25">
      <c r="A278" s="10" t="s">
        <v>956</v>
      </c>
      <c r="B278" s="10" t="s">
        <v>118</v>
      </c>
      <c r="C278" s="10" t="s">
        <v>50</v>
      </c>
      <c r="D278" s="10" t="s">
        <v>119</v>
      </c>
      <c r="E278" s="11" t="s">
        <v>88</v>
      </c>
      <c r="F278" s="12">
        <v>6.88</v>
      </c>
      <c r="G278" s="13">
        <v>106.64</v>
      </c>
      <c r="H278" s="13">
        <f>TRUNC(TRUNC(G278 * J5, 2) + G278, 2)</f>
        <v>133.16</v>
      </c>
      <c r="I278" s="13">
        <f t="shared" si="4"/>
        <v>916.14</v>
      </c>
      <c r="J278" s="14">
        <f>I278 / J4</f>
        <v>1.7981290696080505E-3</v>
      </c>
    </row>
    <row r="279" spans="1:10" ht="26.1" customHeight="1" x14ac:dyDescent="0.25">
      <c r="A279" s="10" t="s">
        <v>957</v>
      </c>
      <c r="B279" s="10" t="s">
        <v>124</v>
      </c>
      <c r="C279" s="10" t="s">
        <v>50</v>
      </c>
      <c r="D279" s="10" t="s">
        <v>125</v>
      </c>
      <c r="E279" s="11" t="s">
        <v>88</v>
      </c>
      <c r="F279" s="12">
        <v>5.52</v>
      </c>
      <c r="G279" s="13">
        <v>28.25</v>
      </c>
      <c r="H279" s="13">
        <f>TRUNC(TRUNC(G279 * J5, 2) + G279, 2)</f>
        <v>35.270000000000003</v>
      </c>
      <c r="I279" s="13">
        <f t="shared" si="4"/>
        <v>194.69</v>
      </c>
      <c r="J279" s="14">
        <f>I279 / J4</f>
        <v>3.8212254520268886E-4</v>
      </c>
    </row>
    <row r="280" spans="1:10" ht="39" customHeight="1" x14ac:dyDescent="0.25">
      <c r="A280" s="10" t="s">
        <v>958</v>
      </c>
      <c r="B280" s="10" t="s">
        <v>134</v>
      </c>
      <c r="C280" s="10" t="s">
        <v>50</v>
      </c>
      <c r="D280" s="10" t="s">
        <v>135</v>
      </c>
      <c r="E280" s="11" t="s">
        <v>88</v>
      </c>
      <c r="F280" s="12">
        <v>1.45</v>
      </c>
      <c r="G280" s="13">
        <v>58.17</v>
      </c>
      <c r="H280" s="13">
        <f>TRUNC(TRUNC(G280 * J5, 2) + G280, 2)</f>
        <v>72.63</v>
      </c>
      <c r="I280" s="13">
        <f t="shared" si="4"/>
        <v>105.31</v>
      </c>
      <c r="J280" s="14">
        <f>I280 / J4</f>
        <v>2.0669436147359988E-4</v>
      </c>
    </row>
    <row r="281" spans="1:10" ht="26.1" customHeight="1" x14ac:dyDescent="0.25">
      <c r="A281" s="10" t="s">
        <v>959</v>
      </c>
      <c r="B281" s="10" t="s">
        <v>124</v>
      </c>
      <c r="C281" s="10" t="s">
        <v>50</v>
      </c>
      <c r="D281" s="10" t="s">
        <v>125</v>
      </c>
      <c r="E281" s="11" t="s">
        <v>88</v>
      </c>
      <c r="F281" s="12">
        <v>1.04</v>
      </c>
      <c r="G281" s="13">
        <v>28.25</v>
      </c>
      <c r="H281" s="13">
        <f>TRUNC(TRUNC(G281 * J5, 2) + G281, 2)</f>
        <v>35.270000000000003</v>
      </c>
      <c r="I281" s="13">
        <f t="shared" si="4"/>
        <v>36.68</v>
      </c>
      <c r="J281" s="14">
        <f>I281 / J4</f>
        <v>7.1992680456287573E-5</v>
      </c>
    </row>
    <row r="282" spans="1:10" ht="24" customHeight="1" x14ac:dyDescent="0.25">
      <c r="A282" s="5" t="s">
        <v>960</v>
      </c>
      <c r="B282" s="5" t="s">
        <v>711</v>
      </c>
      <c r="C282" s="5"/>
      <c r="D282" s="5" t="s">
        <v>718</v>
      </c>
      <c r="E282" s="6"/>
      <c r="F282" s="7">
        <v>1</v>
      </c>
      <c r="G282" s="7" t="s">
        <v>638</v>
      </c>
      <c r="H282" s="8">
        <f>I283 + I290</f>
        <v>6018.15</v>
      </c>
      <c r="I282" s="8">
        <f t="shared" si="4"/>
        <v>6018.15</v>
      </c>
      <c r="J282" s="9">
        <f>I282 / J4</f>
        <v>1.181196155637969E-2</v>
      </c>
    </row>
    <row r="283" spans="1:10" ht="24" customHeight="1" x14ac:dyDescent="0.25">
      <c r="A283" s="5" t="s">
        <v>961</v>
      </c>
      <c r="B283" s="5" t="s">
        <v>711</v>
      </c>
      <c r="C283" s="5"/>
      <c r="D283" s="5" t="s">
        <v>720</v>
      </c>
      <c r="E283" s="6"/>
      <c r="F283" s="7">
        <v>1</v>
      </c>
      <c r="G283" s="7" t="s">
        <v>638</v>
      </c>
      <c r="H283" s="8">
        <f>I284 + I285 + I286 + I287 + I288 + I289</f>
        <v>4425.6099999999997</v>
      </c>
      <c r="I283" s="8">
        <f t="shared" si="4"/>
        <v>4425.6099999999997</v>
      </c>
      <c r="J283" s="9">
        <f>I283 / J4</f>
        <v>8.6862466345188332E-3</v>
      </c>
    </row>
    <row r="284" spans="1:10" ht="39" customHeight="1" x14ac:dyDescent="0.25">
      <c r="A284" s="10" t="s">
        <v>962</v>
      </c>
      <c r="B284" s="10" t="s">
        <v>141</v>
      </c>
      <c r="C284" s="10" t="s">
        <v>50</v>
      </c>
      <c r="D284" s="10" t="s">
        <v>142</v>
      </c>
      <c r="E284" s="11" t="s">
        <v>53</v>
      </c>
      <c r="F284" s="12">
        <v>1.82</v>
      </c>
      <c r="G284" s="13">
        <v>50.09</v>
      </c>
      <c r="H284" s="13">
        <f>TRUNC(TRUNC(G284 * J5, 2) + G284, 2)</f>
        <v>62.54</v>
      </c>
      <c r="I284" s="13">
        <f t="shared" si="4"/>
        <v>113.82</v>
      </c>
      <c r="J284" s="14">
        <f>I284 / J4</f>
        <v>2.2339713439298393E-4</v>
      </c>
    </row>
    <row r="285" spans="1:10" ht="39" customHeight="1" x14ac:dyDescent="0.25">
      <c r="A285" s="10" t="s">
        <v>963</v>
      </c>
      <c r="B285" s="10" t="s">
        <v>147</v>
      </c>
      <c r="C285" s="10" t="s">
        <v>50</v>
      </c>
      <c r="D285" s="10" t="s">
        <v>148</v>
      </c>
      <c r="E285" s="11" t="s">
        <v>53</v>
      </c>
      <c r="F285" s="12">
        <v>11.45</v>
      </c>
      <c r="G285" s="13">
        <v>89.51</v>
      </c>
      <c r="H285" s="13">
        <f>TRUNC(TRUNC(G285 * J5, 2) + G285, 2)</f>
        <v>111.77</v>
      </c>
      <c r="I285" s="13">
        <f t="shared" si="4"/>
        <v>1279.76</v>
      </c>
      <c r="J285" s="14">
        <f>I285 / J4</f>
        <v>2.5118144149601576E-3</v>
      </c>
    </row>
    <row r="286" spans="1:10" ht="26.1" customHeight="1" x14ac:dyDescent="0.25">
      <c r="A286" s="10" t="s">
        <v>964</v>
      </c>
      <c r="B286" s="10" t="s">
        <v>160</v>
      </c>
      <c r="C286" s="10" t="s">
        <v>50</v>
      </c>
      <c r="D286" s="10" t="s">
        <v>161</v>
      </c>
      <c r="E286" s="11" t="s">
        <v>68</v>
      </c>
      <c r="F286" s="12">
        <v>37.729999999999997</v>
      </c>
      <c r="G286" s="13">
        <v>14.77</v>
      </c>
      <c r="H286" s="13">
        <f>TRUNC(TRUNC(G286 * J5, 2) + G286, 2)</f>
        <v>18.440000000000001</v>
      </c>
      <c r="I286" s="13">
        <f t="shared" si="4"/>
        <v>695.74</v>
      </c>
      <c r="J286" s="14">
        <f>I286 / J4</f>
        <v>1.3655449155032038E-3</v>
      </c>
    </row>
    <row r="287" spans="1:10" ht="26.1" customHeight="1" x14ac:dyDescent="0.25">
      <c r="A287" s="10" t="s">
        <v>965</v>
      </c>
      <c r="B287" s="10" t="s">
        <v>174</v>
      </c>
      <c r="C287" s="10" t="s">
        <v>50</v>
      </c>
      <c r="D287" s="10" t="s">
        <v>175</v>
      </c>
      <c r="E287" s="11" t="s">
        <v>68</v>
      </c>
      <c r="F287" s="12">
        <v>6.93</v>
      </c>
      <c r="G287" s="13">
        <v>21.33</v>
      </c>
      <c r="H287" s="13">
        <f>TRUNC(TRUNC(G287 * J5, 2) + G287, 2)</f>
        <v>26.63</v>
      </c>
      <c r="I287" s="13">
        <f t="shared" si="4"/>
        <v>184.54</v>
      </c>
      <c r="J287" s="14">
        <f>I287 / J4</f>
        <v>3.6220090652680774E-4</v>
      </c>
    </row>
    <row r="288" spans="1:10" ht="39" customHeight="1" x14ac:dyDescent="0.25">
      <c r="A288" s="10" t="s">
        <v>966</v>
      </c>
      <c r="B288" s="10" t="s">
        <v>179</v>
      </c>
      <c r="C288" s="10" t="s">
        <v>180</v>
      </c>
      <c r="D288" s="10" t="s">
        <v>181</v>
      </c>
      <c r="E288" s="11" t="s">
        <v>88</v>
      </c>
      <c r="F288" s="12">
        <v>1.28</v>
      </c>
      <c r="G288" s="13">
        <v>911.73</v>
      </c>
      <c r="H288" s="13">
        <f>TRUNC(TRUNC(G288 * J5, 2) + G288, 2)</f>
        <v>1138.47</v>
      </c>
      <c r="I288" s="13">
        <f t="shared" si="4"/>
        <v>1457.24</v>
      </c>
      <c r="J288" s="14">
        <f>I288 / J4</f>
        <v>2.86015849694985E-3</v>
      </c>
    </row>
    <row r="289" spans="1:10" ht="26.1" customHeight="1" x14ac:dyDescent="0.25">
      <c r="A289" s="10" t="s">
        <v>967</v>
      </c>
      <c r="B289" s="10" t="s">
        <v>190</v>
      </c>
      <c r="C289" s="10" t="s">
        <v>50</v>
      </c>
      <c r="D289" s="10" t="s">
        <v>191</v>
      </c>
      <c r="E289" s="11" t="s">
        <v>53</v>
      </c>
      <c r="F289" s="12">
        <v>12.89</v>
      </c>
      <c r="G289" s="13">
        <v>43.15</v>
      </c>
      <c r="H289" s="13">
        <f>TRUNC(TRUNC(G289 * J5, 2) + G289, 2)</f>
        <v>53.88</v>
      </c>
      <c r="I289" s="13">
        <f t="shared" si="4"/>
        <v>694.51</v>
      </c>
      <c r="J289" s="14">
        <f>I289 / J4</f>
        <v>1.3631307661858309E-3</v>
      </c>
    </row>
    <row r="290" spans="1:10" ht="24" customHeight="1" x14ac:dyDescent="0.25">
      <c r="A290" s="5" t="s">
        <v>968</v>
      </c>
      <c r="B290" s="5" t="s">
        <v>711</v>
      </c>
      <c r="C290" s="5"/>
      <c r="D290" s="5" t="s">
        <v>722</v>
      </c>
      <c r="E290" s="6"/>
      <c r="F290" s="7">
        <v>1</v>
      </c>
      <c r="G290" s="7" t="s">
        <v>638</v>
      </c>
      <c r="H290" s="8">
        <f>I291 + I292 + I293 + I294 + I295 + I296</f>
        <v>1592.54</v>
      </c>
      <c r="I290" s="8">
        <f t="shared" si="4"/>
        <v>1592.54</v>
      </c>
      <c r="J290" s="9">
        <f>I290 / J4</f>
        <v>3.1257149218608562E-3</v>
      </c>
    </row>
    <row r="291" spans="1:10" ht="39" customHeight="1" x14ac:dyDescent="0.25">
      <c r="A291" s="10" t="s">
        <v>969</v>
      </c>
      <c r="B291" s="10" t="s">
        <v>141</v>
      </c>
      <c r="C291" s="10" t="s">
        <v>50</v>
      </c>
      <c r="D291" s="10" t="s">
        <v>142</v>
      </c>
      <c r="E291" s="11" t="s">
        <v>53</v>
      </c>
      <c r="F291" s="12">
        <v>1.84</v>
      </c>
      <c r="G291" s="13">
        <v>50.09</v>
      </c>
      <c r="H291" s="13">
        <f>TRUNC(TRUNC(G291 * J5, 2) + G291, 2)</f>
        <v>62.54</v>
      </c>
      <c r="I291" s="13">
        <f t="shared" si="4"/>
        <v>115.07</v>
      </c>
      <c r="J291" s="14">
        <f>I291 / J4</f>
        <v>2.258505381708018E-4</v>
      </c>
    </row>
    <row r="292" spans="1:10" ht="39" customHeight="1" x14ac:dyDescent="0.25">
      <c r="A292" s="10" t="s">
        <v>970</v>
      </c>
      <c r="B292" s="10" t="s">
        <v>200</v>
      </c>
      <c r="C292" s="10" t="s">
        <v>50</v>
      </c>
      <c r="D292" s="10" t="s">
        <v>201</v>
      </c>
      <c r="E292" s="11" t="s">
        <v>53</v>
      </c>
      <c r="F292" s="12">
        <v>4.6100000000000003</v>
      </c>
      <c r="G292" s="13">
        <v>77.91</v>
      </c>
      <c r="H292" s="13">
        <f>TRUNC(TRUNC(G292 * J5, 2) + G292, 2)</f>
        <v>97.28</v>
      </c>
      <c r="I292" s="13">
        <f t="shared" si="4"/>
        <v>448.46</v>
      </c>
      <c r="J292" s="14">
        <f>I292 / J4</f>
        <v>8.8020276656016144E-4</v>
      </c>
    </row>
    <row r="293" spans="1:10" ht="39" customHeight="1" x14ac:dyDescent="0.25">
      <c r="A293" s="10" t="s">
        <v>971</v>
      </c>
      <c r="B293" s="10" t="s">
        <v>205</v>
      </c>
      <c r="C293" s="10" t="s">
        <v>50</v>
      </c>
      <c r="D293" s="10" t="s">
        <v>206</v>
      </c>
      <c r="E293" s="11" t="s">
        <v>68</v>
      </c>
      <c r="F293" s="12">
        <v>5.26</v>
      </c>
      <c r="G293" s="13">
        <v>17.8</v>
      </c>
      <c r="H293" s="13">
        <f>TRUNC(TRUNC(G293 * J5, 2) + G293, 2)</f>
        <v>22.22</v>
      </c>
      <c r="I293" s="13">
        <f t="shared" si="4"/>
        <v>116.87</v>
      </c>
      <c r="J293" s="14">
        <f>I293 / J4</f>
        <v>2.2938343961085957E-4</v>
      </c>
    </row>
    <row r="294" spans="1:10" ht="39" customHeight="1" x14ac:dyDescent="0.25">
      <c r="A294" s="10" t="s">
        <v>972</v>
      </c>
      <c r="B294" s="10" t="s">
        <v>208</v>
      </c>
      <c r="C294" s="10" t="s">
        <v>50</v>
      </c>
      <c r="D294" s="10" t="s">
        <v>209</v>
      </c>
      <c r="E294" s="11" t="s">
        <v>68</v>
      </c>
      <c r="F294" s="12">
        <v>12.84</v>
      </c>
      <c r="G294" s="13">
        <v>15.05</v>
      </c>
      <c r="H294" s="13">
        <f>TRUNC(TRUNC(G294 * J5, 2) + G294, 2)</f>
        <v>18.79</v>
      </c>
      <c r="I294" s="13">
        <f t="shared" si="4"/>
        <v>241.26</v>
      </c>
      <c r="J294" s="14">
        <f>I294 / J4</f>
        <v>4.7352655634907141E-4</v>
      </c>
    </row>
    <row r="295" spans="1:10" ht="39" customHeight="1" x14ac:dyDescent="0.25">
      <c r="A295" s="10" t="s">
        <v>973</v>
      </c>
      <c r="B295" s="10" t="s">
        <v>179</v>
      </c>
      <c r="C295" s="10" t="s">
        <v>180</v>
      </c>
      <c r="D295" s="10" t="s">
        <v>181</v>
      </c>
      <c r="E295" s="11" t="s">
        <v>88</v>
      </c>
      <c r="F295" s="12">
        <v>0.32</v>
      </c>
      <c r="G295" s="13">
        <v>911.73</v>
      </c>
      <c r="H295" s="13">
        <f>TRUNC(TRUNC(G295 * J5, 2) + G295, 2)</f>
        <v>1138.47</v>
      </c>
      <c r="I295" s="13">
        <f t="shared" si="4"/>
        <v>364.31</v>
      </c>
      <c r="J295" s="14">
        <f>I295 / J4</f>
        <v>7.150396242374625E-4</v>
      </c>
    </row>
    <row r="296" spans="1:10" ht="26.1" customHeight="1" x14ac:dyDescent="0.25">
      <c r="A296" s="10" t="s">
        <v>974</v>
      </c>
      <c r="B296" s="10" t="s">
        <v>190</v>
      </c>
      <c r="C296" s="10" t="s">
        <v>50</v>
      </c>
      <c r="D296" s="10" t="s">
        <v>191</v>
      </c>
      <c r="E296" s="11" t="s">
        <v>53</v>
      </c>
      <c r="F296" s="12">
        <v>5.69</v>
      </c>
      <c r="G296" s="13">
        <v>43.15</v>
      </c>
      <c r="H296" s="13">
        <f>TRUNC(TRUNC(G296 * J5, 2) + G296, 2)</f>
        <v>53.88</v>
      </c>
      <c r="I296" s="13">
        <f t="shared" si="4"/>
        <v>306.57</v>
      </c>
      <c r="J296" s="14">
        <f>I296 / J4</f>
        <v>6.0171199693249944E-4</v>
      </c>
    </row>
    <row r="297" spans="1:10" ht="24" customHeight="1" x14ac:dyDescent="0.25">
      <c r="A297" s="5" t="s">
        <v>975</v>
      </c>
      <c r="B297" s="5" t="s">
        <v>711</v>
      </c>
      <c r="C297" s="5"/>
      <c r="D297" s="5" t="s">
        <v>727</v>
      </c>
      <c r="E297" s="6"/>
      <c r="F297" s="7">
        <v>1</v>
      </c>
      <c r="G297" s="7" t="s">
        <v>638</v>
      </c>
      <c r="H297" s="8">
        <f>I298 + I303</f>
        <v>1742.35</v>
      </c>
      <c r="I297" s="8">
        <f t="shared" si="4"/>
        <v>1742.35</v>
      </c>
      <c r="J297" s="9">
        <f>I297 / J4</f>
        <v>3.4197504578247721E-3</v>
      </c>
    </row>
    <row r="298" spans="1:10" ht="24" customHeight="1" x14ac:dyDescent="0.25">
      <c r="A298" s="5" t="s">
        <v>976</v>
      </c>
      <c r="B298" s="5" t="s">
        <v>711</v>
      </c>
      <c r="C298" s="5"/>
      <c r="D298" s="5" t="s">
        <v>729</v>
      </c>
      <c r="E298" s="6"/>
      <c r="F298" s="7">
        <v>1</v>
      </c>
      <c r="G298" s="7" t="s">
        <v>638</v>
      </c>
      <c r="H298" s="8">
        <f>I299 + I300 + I301 + I302</f>
        <v>1032.8499999999999</v>
      </c>
      <c r="I298" s="8">
        <f t="shared" si="4"/>
        <v>1032.8499999999999</v>
      </c>
      <c r="J298" s="9">
        <f>I298 / J4</f>
        <v>2.0271984735353494E-3</v>
      </c>
    </row>
    <row r="299" spans="1:10" ht="51.9" customHeight="1" x14ac:dyDescent="0.25">
      <c r="A299" s="10" t="s">
        <v>977</v>
      </c>
      <c r="B299" s="10" t="s">
        <v>213</v>
      </c>
      <c r="C299" s="10" t="s">
        <v>50</v>
      </c>
      <c r="D299" s="10" t="s">
        <v>214</v>
      </c>
      <c r="E299" s="11" t="s">
        <v>53</v>
      </c>
      <c r="F299" s="12">
        <v>5.28</v>
      </c>
      <c r="G299" s="13">
        <v>60.72</v>
      </c>
      <c r="H299" s="13">
        <f>TRUNC(TRUNC(G299 * J5, 2) + G299, 2)</f>
        <v>75.819999999999993</v>
      </c>
      <c r="I299" s="13">
        <f t="shared" si="4"/>
        <v>400.32</v>
      </c>
      <c r="J299" s="14">
        <f>I299 / J4</f>
        <v>7.8571728026883962E-4</v>
      </c>
    </row>
    <row r="300" spans="1:10" ht="39" customHeight="1" x14ac:dyDescent="0.25">
      <c r="A300" s="10" t="s">
        <v>978</v>
      </c>
      <c r="B300" s="10" t="s">
        <v>228</v>
      </c>
      <c r="C300" s="10" t="s">
        <v>50</v>
      </c>
      <c r="D300" s="10" t="s">
        <v>229</v>
      </c>
      <c r="E300" s="11" t="s">
        <v>68</v>
      </c>
      <c r="F300" s="12">
        <v>7.58</v>
      </c>
      <c r="G300" s="13">
        <v>14.88</v>
      </c>
      <c r="H300" s="13">
        <f>TRUNC(TRUNC(G300 * J5, 2) + G300, 2)</f>
        <v>18.579999999999998</v>
      </c>
      <c r="I300" s="13">
        <f t="shared" si="4"/>
        <v>140.83000000000001</v>
      </c>
      <c r="J300" s="14">
        <f>I300 / J4</f>
        <v>2.764102832240725E-4</v>
      </c>
    </row>
    <row r="301" spans="1:10" ht="39" customHeight="1" x14ac:dyDescent="0.25">
      <c r="A301" s="10" t="s">
        <v>979</v>
      </c>
      <c r="B301" s="10" t="s">
        <v>231</v>
      </c>
      <c r="C301" s="10" t="s">
        <v>50</v>
      </c>
      <c r="D301" s="10" t="s">
        <v>232</v>
      </c>
      <c r="E301" s="11" t="s">
        <v>68</v>
      </c>
      <c r="F301" s="12">
        <v>15.55</v>
      </c>
      <c r="G301" s="13">
        <v>11.47</v>
      </c>
      <c r="H301" s="13">
        <f>TRUNC(TRUNC(G301 * J5, 2) + G301, 2)</f>
        <v>14.32</v>
      </c>
      <c r="I301" s="13">
        <f t="shared" si="4"/>
        <v>222.67</v>
      </c>
      <c r="J301" s="14">
        <f>I301 / J4</f>
        <v>4.3703953536536403E-4</v>
      </c>
    </row>
    <row r="302" spans="1:10" ht="39" customHeight="1" x14ac:dyDescent="0.25">
      <c r="A302" s="10" t="s">
        <v>980</v>
      </c>
      <c r="B302" s="10" t="s">
        <v>234</v>
      </c>
      <c r="C302" s="10" t="s">
        <v>50</v>
      </c>
      <c r="D302" s="10" t="s">
        <v>235</v>
      </c>
      <c r="E302" s="11" t="s">
        <v>88</v>
      </c>
      <c r="F302" s="12">
        <v>0.24</v>
      </c>
      <c r="G302" s="13">
        <v>897.71</v>
      </c>
      <c r="H302" s="13">
        <f>TRUNC(TRUNC(G302 * J5, 2) + G302, 2)</f>
        <v>1120.97</v>
      </c>
      <c r="I302" s="13">
        <f t="shared" si="4"/>
        <v>269.02999999999997</v>
      </c>
      <c r="J302" s="14">
        <f>I302 / J4</f>
        <v>5.280313746770731E-4</v>
      </c>
    </row>
    <row r="303" spans="1:10" ht="24" customHeight="1" x14ac:dyDescent="0.25">
      <c r="A303" s="5" t="s">
        <v>981</v>
      </c>
      <c r="B303" s="5" t="s">
        <v>711</v>
      </c>
      <c r="C303" s="5"/>
      <c r="D303" s="5" t="s">
        <v>731</v>
      </c>
      <c r="E303" s="6"/>
      <c r="F303" s="7">
        <v>1</v>
      </c>
      <c r="G303" s="7" t="s">
        <v>638</v>
      </c>
      <c r="H303" s="8">
        <f>I304 + I305 + I306</f>
        <v>709.5</v>
      </c>
      <c r="I303" s="8">
        <f t="shared" si="4"/>
        <v>709.5</v>
      </c>
      <c r="J303" s="9">
        <f>I303 / J4</f>
        <v>1.3925519842894229E-3</v>
      </c>
    </row>
    <row r="304" spans="1:10" ht="51.9" customHeight="1" x14ac:dyDescent="0.25">
      <c r="A304" s="10" t="s">
        <v>982</v>
      </c>
      <c r="B304" s="10" t="s">
        <v>238</v>
      </c>
      <c r="C304" s="10" t="s">
        <v>50</v>
      </c>
      <c r="D304" s="10" t="s">
        <v>239</v>
      </c>
      <c r="E304" s="11" t="s">
        <v>53</v>
      </c>
      <c r="F304" s="12">
        <v>3.07</v>
      </c>
      <c r="G304" s="13">
        <v>76.91</v>
      </c>
      <c r="H304" s="13">
        <f>TRUNC(TRUNC(G304 * J5, 2) + G304, 2)</f>
        <v>96.03</v>
      </c>
      <c r="I304" s="13">
        <f t="shared" si="4"/>
        <v>294.81</v>
      </c>
      <c r="J304" s="14">
        <f>I304 / J4</f>
        <v>5.7863037419078893E-4</v>
      </c>
    </row>
    <row r="305" spans="1:10" ht="39" customHeight="1" x14ac:dyDescent="0.25">
      <c r="A305" s="10" t="s">
        <v>983</v>
      </c>
      <c r="B305" s="10" t="s">
        <v>228</v>
      </c>
      <c r="C305" s="10" t="s">
        <v>50</v>
      </c>
      <c r="D305" s="10" t="s">
        <v>229</v>
      </c>
      <c r="E305" s="11" t="s">
        <v>68</v>
      </c>
      <c r="F305" s="12">
        <v>9.0399999999999991</v>
      </c>
      <c r="G305" s="13">
        <v>14.88</v>
      </c>
      <c r="H305" s="13">
        <f>TRUNC(TRUNC(G305 * J5, 2) + G305, 2)</f>
        <v>18.579999999999998</v>
      </c>
      <c r="I305" s="13">
        <f t="shared" si="4"/>
        <v>167.96</v>
      </c>
      <c r="J305" s="14">
        <f>I305 / J4</f>
        <v>3.2965895881783153E-4</v>
      </c>
    </row>
    <row r="306" spans="1:10" ht="39" customHeight="1" x14ac:dyDescent="0.25">
      <c r="A306" s="10" t="s">
        <v>984</v>
      </c>
      <c r="B306" s="10" t="s">
        <v>247</v>
      </c>
      <c r="C306" s="10" t="s">
        <v>50</v>
      </c>
      <c r="D306" s="10" t="s">
        <v>248</v>
      </c>
      <c r="E306" s="11" t="s">
        <v>88</v>
      </c>
      <c r="F306" s="12">
        <v>0.22</v>
      </c>
      <c r="G306" s="13">
        <v>898.14</v>
      </c>
      <c r="H306" s="13">
        <f>TRUNC(TRUNC(G306 * J5, 2) + G306, 2)</f>
        <v>1121.5</v>
      </c>
      <c r="I306" s="13">
        <f t="shared" si="4"/>
        <v>246.73</v>
      </c>
      <c r="J306" s="14">
        <f>I306 / J4</f>
        <v>4.8426265128080235E-4</v>
      </c>
    </row>
    <row r="307" spans="1:10" ht="24" customHeight="1" x14ac:dyDescent="0.25">
      <c r="A307" s="5" t="s">
        <v>985</v>
      </c>
      <c r="B307" s="5" t="s">
        <v>711</v>
      </c>
      <c r="C307" s="5"/>
      <c r="D307" s="5" t="s">
        <v>734</v>
      </c>
      <c r="E307" s="6"/>
      <c r="F307" s="7">
        <v>1</v>
      </c>
      <c r="G307" s="7" t="s">
        <v>638</v>
      </c>
      <c r="H307" s="8">
        <f>I308 + I309</f>
        <v>3798.18</v>
      </c>
      <c r="I307" s="8">
        <f t="shared" si="4"/>
        <v>3798.18</v>
      </c>
      <c r="J307" s="9">
        <f>I307 / J4</f>
        <v>7.4547753286658205E-3</v>
      </c>
    </row>
    <row r="308" spans="1:10" ht="51.9" customHeight="1" x14ac:dyDescent="0.25">
      <c r="A308" s="10" t="s">
        <v>986</v>
      </c>
      <c r="B308" s="10" t="s">
        <v>250</v>
      </c>
      <c r="C308" s="10" t="s">
        <v>180</v>
      </c>
      <c r="D308" s="10" t="s">
        <v>251</v>
      </c>
      <c r="E308" s="11" t="s">
        <v>53</v>
      </c>
      <c r="F308" s="12">
        <v>17.77</v>
      </c>
      <c r="G308" s="13">
        <v>165.24</v>
      </c>
      <c r="H308" s="13">
        <f>TRUNC(TRUNC(G308 * J5, 2) + G308, 2)</f>
        <v>206.33</v>
      </c>
      <c r="I308" s="13">
        <f t="shared" si="4"/>
        <v>3666.48</v>
      </c>
      <c r="J308" s="14">
        <f>I308 / J4</f>
        <v>7.1962847066349301E-3</v>
      </c>
    </row>
    <row r="309" spans="1:10" ht="26.1" customHeight="1" x14ac:dyDescent="0.25">
      <c r="A309" s="10" t="s">
        <v>987</v>
      </c>
      <c r="B309" s="10" t="s">
        <v>264</v>
      </c>
      <c r="C309" s="10" t="s">
        <v>50</v>
      </c>
      <c r="D309" s="10" t="s">
        <v>265</v>
      </c>
      <c r="E309" s="11" t="s">
        <v>75</v>
      </c>
      <c r="F309" s="12">
        <v>8.08</v>
      </c>
      <c r="G309" s="13">
        <v>13.06</v>
      </c>
      <c r="H309" s="13">
        <f>TRUNC(TRUNC(G309 * J5, 2) + G309, 2)</f>
        <v>16.3</v>
      </c>
      <c r="I309" s="13">
        <f t="shared" si="4"/>
        <v>131.69999999999999</v>
      </c>
      <c r="J309" s="14">
        <f>I309 / J4</f>
        <v>2.5849062203089072E-4</v>
      </c>
    </row>
    <row r="310" spans="1:10" ht="24" customHeight="1" x14ac:dyDescent="0.25">
      <c r="A310" s="5" t="s">
        <v>988</v>
      </c>
      <c r="B310" s="5" t="s">
        <v>711</v>
      </c>
      <c r="C310" s="5"/>
      <c r="D310" s="5" t="s">
        <v>736</v>
      </c>
      <c r="E310" s="6"/>
      <c r="F310" s="7">
        <v>1</v>
      </c>
      <c r="G310" s="7" t="s">
        <v>638</v>
      </c>
      <c r="H310" s="8">
        <f>I311 + I312 + I313 + I314</f>
        <v>3182.3199999999997</v>
      </c>
      <c r="I310" s="8">
        <f t="shared" si="4"/>
        <v>3182.32</v>
      </c>
      <c r="J310" s="9">
        <f>I310 / J4</f>
        <v>6.2460127281802908E-3</v>
      </c>
    </row>
    <row r="311" spans="1:10" ht="51.9" customHeight="1" x14ac:dyDescent="0.25">
      <c r="A311" s="10" t="s">
        <v>989</v>
      </c>
      <c r="B311" s="10" t="s">
        <v>270</v>
      </c>
      <c r="C311" s="10" t="s">
        <v>50</v>
      </c>
      <c r="D311" s="10" t="s">
        <v>737</v>
      </c>
      <c r="E311" s="11" t="s">
        <v>53</v>
      </c>
      <c r="F311" s="12">
        <v>37.07</v>
      </c>
      <c r="G311" s="13">
        <v>7.94</v>
      </c>
      <c r="H311" s="13">
        <f>TRUNC(TRUNC(G311 * J5, 2) + G311, 2)</f>
        <v>9.91</v>
      </c>
      <c r="I311" s="13">
        <f t="shared" si="4"/>
        <v>367.36</v>
      </c>
      <c r="J311" s="14">
        <f>I311 / J4</f>
        <v>7.2102592945533814E-4</v>
      </c>
    </row>
    <row r="312" spans="1:10" ht="51.9" customHeight="1" x14ac:dyDescent="0.25">
      <c r="A312" s="10" t="s">
        <v>990</v>
      </c>
      <c r="B312" s="10" t="s">
        <v>276</v>
      </c>
      <c r="C312" s="10" t="s">
        <v>50</v>
      </c>
      <c r="D312" s="10" t="s">
        <v>277</v>
      </c>
      <c r="E312" s="11" t="s">
        <v>53</v>
      </c>
      <c r="F312" s="12">
        <v>37.07</v>
      </c>
      <c r="G312" s="13">
        <v>43.63</v>
      </c>
      <c r="H312" s="13">
        <f>TRUNC(TRUNC(G312 * J5, 2) + G312, 2)</f>
        <v>54.48</v>
      </c>
      <c r="I312" s="13">
        <f t="shared" si="4"/>
        <v>2019.57</v>
      </c>
      <c r="J312" s="14">
        <f>I312 / J4</f>
        <v>3.9638565340541082E-3</v>
      </c>
    </row>
    <row r="313" spans="1:10" ht="26.1" customHeight="1" x14ac:dyDescent="0.25">
      <c r="A313" s="10" t="s">
        <v>991</v>
      </c>
      <c r="B313" s="10" t="s">
        <v>282</v>
      </c>
      <c r="C313" s="10" t="s">
        <v>50</v>
      </c>
      <c r="D313" s="10" t="s">
        <v>283</v>
      </c>
      <c r="E313" s="11" t="s">
        <v>75</v>
      </c>
      <c r="F313" s="12">
        <v>8.08</v>
      </c>
      <c r="G313" s="13">
        <v>44.96</v>
      </c>
      <c r="H313" s="13">
        <f>TRUNC(TRUNC(G313 * J5, 2) + G313, 2)</f>
        <v>56.14</v>
      </c>
      <c r="I313" s="13">
        <f t="shared" si="4"/>
        <v>453.61</v>
      </c>
      <c r="J313" s="14">
        <f>I313 / J4</f>
        <v>8.9031079012477112E-4</v>
      </c>
    </row>
    <row r="314" spans="1:10" ht="26.1" customHeight="1" x14ac:dyDescent="0.25">
      <c r="A314" s="10" t="s">
        <v>992</v>
      </c>
      <c r="B314" s="10" t="s">
        <v>293</v>
      </c>
      <c r="C314" s="10" t="s">
        <v>50</v>
      </c>
      <c r="D314" s="10" t="s">
        <v>294</v>
      </c>
      <c r="E314" s="11" t="s">
        <v>75</v>
      </c>
      <c r="F314" s="12">
        <v>8.08</v>
      </c>
      <c r="G314" s="13">
        <v>33.880000000000003</v>
      </c>
      <c r="H314" s="13">
        <f>TRUNC(TRUNC(G314 * J5, 2) + G314, 2)</f>
        <v>42.3</v>
      </c>
      <c r="I314" s="13">
        <f t="shared" si="4"/>
        <v>341.78</v>
      </c>
      <c r="J314" s="14">
        <f>I314 / J4</f>
        <v>6.7081947454607313E-4</v>
      </c>
    </row>
    <row r="315" spans="1:10" ht="24" customHeight="1" x14ac:dyDescent="0.25">
      <c r="A315" s="5" t="s">
        <v>993</v>
      </c>
      <c r="B315" s="5" t="s">
        <v>711</v>
      </c>
      <c r="C315" s="5"/>
      <c r="D315" s="5" t="s">
        <v>739</v>
      </c>
      <c r="E315" s="6"/>
      <c r="F315" s="7">
        <v>1</v>
      </c>
      <c r="G315" s="7" t="s">
        <v>638</v>
      </c>
      <c r="H315" s="8">
        <f>I316</f>
        <v>793.66</v>
      </c>
      <c r="I315" s="8">
        <f t="shared" si="4"/>
        <v>793.66</v>
      </c>
      <c r="J315" s="9">
        <f>I315 / J4</f>
        <v>1.5577347538423443E-3</v>
      </c>
    </row>
    <row r="316" spans="1:10" ht="26.1" customHeight="1" x14ac:dyDescent="0.25">
      <c r="A316" s="10" t="s">
        <v>994</v>
      </c>
      <c r="B316" s="10" t="s">
        <v>305</v>
      </c>
      <c r="C316" s="10" t="s">
        <v>50</v>
      </c>
      <c r="D316" s="10" t="s">
        <v>306</v>
      </c>
      <c r="E316" s="11" t="s">
        <v>53</v>
      </c>
      <c r="F316" s="12">
        <v>37.07</v>
      </c>
      <c r="G316" s="13">
        <v>17.149999999999999</v>
      </c>
      <c r="H316" s="13">
        <f>TRUNC(TRUNC(G316 * J5, 2) + G316, 2)</f>
        <v>21.41</v>
      </c>
      <c r="I316" s="13">
        <f t="shared" si="4"/>
        <v>793.66</v>
      </c>
      <c r="J316" s="14">
        <f>I316 / J4</f>
        <v>1.5577347538423443E-3</v>
      </c>
    </row>
    <row r="317" spans="1:10" ht="24" customHeight="1" x14ac:dyDescent="0.25">
      <c r="A317" s="5" t="s">
        <v>30</v>
      </c>
      <c r="B317" s="5" t="s">
        <v>711</v>
      </c>
      <c r="C317" s="5"/>
      <c r="D317" s="5" t="s">
        <v>31</v>
      </c>
      <c r="E317" s="6"/>
      <c r="F317" s="7">
        <v>1</v>
      </c>
      <c r="G317" s="7" t="s">
        <v>638</v>
      </c>
      <c r="H317" s="8">
        <f>I318 + I320 + I325 + I340 + I350 + I353 + I358</f>
        <v>107103.36</v>
      </c>
      <c r="I317" s="8">
        <f t="shared" si="4"/>
        <v>107103.36</v>
      </c>
      <c r="J317" s="9">
        <f>I317 / J4</f>
        <v>0.21021423043278986</v>
      </c>
    </row>
    <row r="318" spans="1:10" ht="24" customHeight="1" x14ac:dyDescent="0.25">
      <c r="A318" s="5" t="s">
        <v>995</v>
      </c>
      <c r="B318" s="5" t="s">
        <v>711</v>
      </c>
      <c r="C318" s="5"/>
      <c r="D318" s="5" t="s">
        <v>713</v>
      </c>
      <c r="E318" s="6"/>
      <c r="F318" s="7">
        <v>1</v>
      </c>
      <c r="G318" s="7" t="s">
        <v>638</v>
      </c>
      <c r="H318" s="8">
        <f>I319</f>
        <v>2458.56</v>
      </c>
      <c r="I318" s="8">
        <f t="shared" si="4"/>
        <v>2458.56</v>
      </c>
      <c r="J318" s="9">
        <f>I318 / J4</f>
        <v>4.8254723135935217E-3</v>
      </c>
    </row>
    <row r="319" spans="1:10" ht="26.1" customHeight="1" x14ac:dyDescent="0.25">
      <c r="A319" s="10" t="s">
        <v>996</v>
      </c>
      <c r="B319" s="10" t="s">
        <v>96</v>
      </c>
      <c r="C319" s="10" t="s">
        <v>50</v>
      </c>
      <c r="D319" s="10" t="s">
        <v>97</v>
      </c>
      <c r="E319" s="11" t="s">
        <v>84</v>
      </c>
      <c r="F319" s="12">
        <v>16</v>
      </c>
      <c r="G319" s="13">
        <v>123.06</v>
      </c>
      <c r="H319" s="13">
        <f>TRUNC(TRUNC(G319 * J5, 2) + G319, 2)</f>
        <v>153.66</v>
      </c>
      <c r="I319" s="13">
        <f t="shared" si="4"/>
        <v>2458.56</v>
      </c>
      <c r="J319" s="14">
        <f>I319 / J4</f>
        <v>4.8254723135935217E-3</v>
      </c>
    </row>
    <row r="320" spans="1:10" ht="24" customHeight="1" x14ac:dyDescent="0.25">
      <c r="A320" s="5" t="s">
        <v>997</v>
      </c>
      <c r="B320" s="5" t="s">
        <v>711</v>
      </c>
      <c r="C320" s="5"/>
      <c r="D320" s="5" t="s">
        <v>715</v>
      </c>
      <c r="E320" s="6"/>
      <c r="F320" s="7">
        <v>1</v>
      </c>
      <c r="G320" s="7" t="s">
        <v>638</v>
      </c>
      <c r="H320" s="8">
        <f>I321 + I322 + I323 + I324</f>
        <v>6771.2400000000007</v>
      </c>
      <c r="I320" s="8">
        <f t="shared" si="4"/>
        <v>6771.24</v>
      </c>
      <c r="J320" s="9">
        <f>I320 / J4</f>
        <v>1.3290068637209176E-2</v>
      </c>
    </row>
    <row r="321" spans="1:10" ht="39" customHeight="1" x14ac:dyDescent="0.25">
      <c r="A321" s="10" t="s">
        <v>998</v>
      </c>
      <c r="B321" s="10" t="s">
        <v>118</v>
      </c>
      <c r="C321" s="10" t="s">
        <v>50</v>
      </c>
      <c r="D321" s="10" t="s">
        <v>119</v>
      </c>
      <c r="E321" s="11" t="s">
        <v>88</v>
      </c>
      <c r="F321" s="12">
        <v>35.5</v>
      </c>
      <c r="G321" s="13">
        <v>106.64</v>
      </c>
      <c r="H321" s="13">
        <f>TRUNC(TRUNC(G321 * J5, 2) + G321, 2)</f>
        <v>133.16</v>
      </c>
      <c r="I321" s="13">
        <f t="shared" si="4"/>
        <v>4727.18</v>
      </c>
      <c r="J321" s="14">
        <f>I321 / J4</f>
        <v>9.2781450163400628E-3</v>
      </c>
    </row>
    <row r="322" spans="1:10" ht="26.1" customHeight="1" x14ac:dyDescent="0.25">
      <c r="A322" s="10" t="s">
        <v>999</v>
      </c>
      <c r="B322" s="10" t="s">
        <v>124</v>
      </c>
      <c r="C322" s="10" t="s">
        <v>50</v>
      </c>
      <c r="D322" s="10" t="s">
        <v>125</v>
      </c>
      <c r="E322" s="11" t="s">
        <v>88</v>
      </c>
      <c r="F322" s="12">
        <v>28.69</v>
      </c>
      <c r="G322" s="13">
        <v>28.25</v>
      </c>
      <c r="H322" s="13">
        <f>TRUNC(TRUNC(G322 * J5, 2) + G322, 2)</f>
        <v>35.270000000000003</v>
      </c>
      <c r="I322" s="13">
        <f t="shared" si="4"/>
        <v>1011.89</v>
      </c>
      <c r="J322" s="14">
        <f>I322 / J4</f>
        <v>1.9860597989888994E-3</v>
      </c>
    </row>
    <row r="323" spans="1:10" ht="39" customHeight="1" x14ac:dyDescent="0.25">
      <c r="A323" s="10" t="s">
        <v>1000</v>
      </c>
      <c r="B323" s="10" t="s">
        <v>134</v>
      </c>
      <c r="C323" s="10" t="s">
        <v>50</v>
      </c>
      <c r="D323" s="10" t="s">
        <v>135</v>
      </c>
      <c r="E323" s="11" t="s">
        <v>88</v>
      </c>
      <c r="F323" s="12">
        <v>10.55</v>
      </c>
      <c r="G323" s="13">
        <v>58.17</v>
      </c>
      <c r="H323" s="13">
        <f>TRUNC(TRUNC(G323 * J5, 2) + G323, 2)</f>
        <v>72.63</v>
      </c>
      <c r="I323" s="13">
        <f t="shared" si="4"/>
        <v>766.24</v>
      </c>
      <c r="J323" s="14">
        <f>I323 / J4</f>
        <v>1.5039168885721316E-3</v>
      </c>
    </row>
    <row r="324" spans="1:10" ht="26.1" customHeight="1" x14ac:dyDescent="0.25">
      <c r="A324" s="10" t="s">
        <v>1001</v>
      </c>
      <c r="B324" s="10" t="s">
        <v>124</v>
      </c>
      <c r="C324" s="10" t="s">
        <v>50</v>
      </c>
      <c r="D324" s="10" t="s">
        <v>125</v>
      </c>
      <c r="E324" s="11" t="s">
        <v>88</v>
      </c>
      <c r="F324" s="12">
        <v>7.54</v>
      </c>
      <c r="G324" s="13">
        <v>28.25</v>
      </c>
      <c r="H324" s="13">
        <f>TRUNC(TRUNC(G324 * J5, 2) + G324, 2)</f>
        <v>35.270000000000003</v>
      </c>
      <c r="I324" s="13">
        <f t="shared" si="4"/>
        <v>265.93</v>
      </c>
      <c r="J324" s="14">
        <f>I324 / J4</f>
        <v>5.2194693330808492E-4</v>
      </c>
    </row>
    <row r="325" spans="1:10" ht="24" customHeight="1" x14ac:dyDescent="0.25">
      <c r="A325" s="5" t="s">
        <v>1002</v>
      </c>
      <c r="B325" s="5" t="s">
        <v>711</v>
      </c>
      <c r="C325" s="5"/>
      <c r="D325" s="5" t="s">
        <v>718</v>
      </c>
      <c r="E325" s="6"/>
      <c r="F325" s="7">
        <v>1</v>
      </c>
      <c r="G325" s="7" t="s">
        <v>638</v>
      </c>
      <c r="H325" s="8">
        <f>I326 + I333</f>
        <v>33134.080000000002</v>
      </c>
      <c r="I325" s="8">
        <f t="shared" si="4"/>
        <v>33134.080000000002</v>
      </c>
      <c r="J325" s="9">
        <f>I325 / J4</f>
        <v>6.5033021637215624E-2</v>
      </c>
    </row>
    <row r="326" spans="1:10" ht="24" customHeight="1" x14ac:dyDescent="0.25">
      <c r="A326" s="5" t="s">
        <v>1003</v>
      </c>
      <c r="B326" s="5" t="s">
        <v>711</v>
      </c>
      <c r="C326" s="5"/>
      <c r="D326" s="5" t="s">
        <v>720</v>
      </c>
      <c r="E326" s="6"/>
      <c r="F326" s="7">
        <v>1</v>
      </c>
      <c r="G326" s="7" t="s">
        <v>638</v>
      </c>
      <c r="H326" s="8">
        <f>I327 + I328 + I329 + I330 + I331 + I332</f>
        <v>21473.219999999998</v>
      </c>
      <c r="I326" s="8">
        <f t="shared" si="4"/>
        <v>21473.22</v>
      </c>
      <c r="J326" s="9">
        <f>I326 / J4</f>
        <v>4.2145983255931392E-2</v>
      </c>
    </row>
    <row r="327" spans="1:10" ht="39" customHeight="1" x14ac:dyDescent="0.25">
      <c r="A327" s="10" t="s">
        <v>1004</v>
      </c>
      <c r="B327" s="10" t="s">
        <v>141</v>
      </c>
      <c r="C327" s="10" t="s">
        <v>50</v>
      </c>
      <c r="D327" s="10" t="s">
        <v>142</v>
      </c>
      <c r="E327" s="11" t="s">
        <v>53</v>
      </c>
      <c r="F327" s="12">
        <v>12.74</v>
      </c>
      <c r="G327" s="13">
        <v>50.09</v>
      </c>
      <c r="H327" s="13">
        <f>TRUNC(TRUNC(G327 * J5, 2) + G327, 2)</f>
        <v>62.54</v>
      </c>
      <c r="I327" s="13">
        <f t="shared" ref="I327:I390" si="5">TRUNC(F327 * H327,2)</f>
        <v>796.75</v>
      </c>
      <c r="J327" s="14">
        <f>I327 / J4</f>
        <v>1.5637995679811101E-3</v>
      </c>
    </row>
    <row r="328" spans="1:10" ht="39" customHeight="1" x14ac:dyDescent="0.25">
      <c r="A328" s="10" t="s">
        <v>1005</v>
      </c>
      <c r="B328" s="10" t="s">
        <v>147</v>
      </c>
      <c r="C328" s="10" t="s">
        <v>50</v>
      </c>
      <c r="D328" s="10" t="s">
        <v>148</v>
      </c>
      <c r="E328" s="11" t="s">
        <v>53</v>
      </c>
      <c r="F328" s="12">
        <v>49.83</v>
      </c>
      <c r="G328" s="13">
        <v>89.51</v>
      </c>
      <c r="H328" s="13">
        <f>TRUNC(TRUNC(G328 * J5, 2) + G328, 2)</f>
        <v>111.77</v>
      </c>
      <c r="I328" s="13">
        <f t="shared" si="5"/>
        <v>5569.49</v>
      </c>
      <c r="J328" s="14">
        <f>I328 / J4</f>
        <v>1.0931366245215077E-2</v>
      </c>
    </row>
    <row r="329" spans="1:10" ht="26.1" customHeight="1" x14ac:dyDescent="0.25">
      <c r="A329" s="10" t="s">
        <v>1006</v>
      </c>
      <c r="B329" s="10" t="s">
        <v>160</v>
      </c>
      <c r="C329" s="10" t="s">
        <v>50</v>
      </c>
      <c r="D329" s="10" t="s">
        <v>161</v>
      </c>
      <c r="E329" s="11" t="s">
        <v>68</v>
      </c>
      <c r="F329" s="12">
        <v>223.57</v>
      </c>
      <c r="G329" s="13">
        <v>14.77</v>
      </c>
      <c r="H329" s="13">
        <f>TRUNC(TRUNC(G329 * J5, 2) + G329, 2)</f>
        <v>18.440000000000001</v>
      </c>
      <c r="I329" s="13">
        <f t="shared" si="5"/>
        <v>4122.63</v>
      </c>
      <c r="J329" s="14">
        <f>I329 / J4</f>
        <v>8.0915808132362276E-3</v>
      </c>
    </row>
    <row r="330" spans="1:10" ht="26.1" customHeight="1" x14ac:dyDescent="0.25">
      <c r="A330" s="10" t="s">
        <v>1007</v>
      </c>
      <c r="B330" s="10" t="s">
        <v>174</v>
      </c>
      <c r="C330" s="10" t="s">
        <v>50</v>
      </c>
      <c r="D330" s="10" t="s">
        <v>175</v>
      </c>
      <c r="E330" s="11" t="s">
        <v>68</v>
      </c>
      <c r="F330" s="12">
        <v>27.49</v>
      </c>
      <c r="G330" s="13">
        <v>21.33</v>
      </c>
      <c r="H330" s="13">
        <f>TRUNC(TRUNC(G330 * J5, 2) + G330, 2)</f>
        <v>26.63</v>
      </c>
      <c r="I330" s="13">
        <f t="shared" si="5"/>
        <v>732.05</v>
      </c>
      <c r="J330" s="14">
        <f>I330 / J4</f>
        <v>1.4368113884412571E-3</v>
      </c>
    </row>
    <row r="331" spans="1:10" ht="39" customHeight="1" x14ac:dyDescent="0.25">
      <c r="A331" s="10" t="s">
        <v>1008</v>
      </c>
      <c r="B331" s="10" t="s">
        <v>179</v>
      </c>
      <c r="C331" s="10" t="s">
        <v>180</v>
      </c>
      <c r="D331" s="10" t="s">
        <v>181</v>
      </c>
      <c r="E331" s="11" t="s">
        <v>88</v>
      </c>
      <c r="F331" s="12">
        <v>6.17</v>
      </c>
      <c r="G331" s="13">
        <v>911.73</v>
      </c>
      <c r="H331" s="13">
        <f>TRUNC(TRUNC(G331 * J5, 2) + G331, 2)</f>
        <v>1138.47</v>
      </c>
      <c r="I331" s="13">
        <f t="shared" si="5"/>
        <v>7024.35</v>
      </c>
      <c r="J331" s="14">
        <f>I331 / J4</f>
        <v>1.3786853461371963E-2</v>
      </c>
    </row>
    <row r="332" spans="1:10" ht="26.1" customHeight="1" x14ac:dyDescent="0.25">
      <c r="A332" s="10" t="s">
        <v>1009</v>
      </c>
      <c r="B332" s="10" t="s">
        <v>190</v>
      </c>
      <c r="C332" s="10" t="s">
        <v>50</v>
      </c>
      <c r="D332" s="10" t="s">
        <v>191</v>
      </c>
      <c r="E332" s="11" t="s">
        <v>53</v>
      </c>
      <c r="F332" s="12">
        <v>59.91</v>
      </c>
      <c r="G332" s="13">
        <v>43.15</v>
      </c>
      <c r="H332" s="13">
        <f>TRUNC(TRUNC(G332 * J5, 2) + G332, 2)</f>
        <v>53.88</v>
      </c>
      <c r="I332" s="13">
        <f t="shared" si="5"/>
        <v>3227.95</v>
      </c>
      <c r="J332" s="14">
        <f>I332 / J4</f>
        <v>6.3355717796857534E-3</v>
      </c>
    </row>
    <row r="333" spans="1:10" ht="24" customHeight="1" x14ac:dyDescent="0.25">
      <c r="A333" s="5" t="s">
        <v>1010</v>
      </c>
      <c r="B333" s="5" t="s">
        <v>711</v>
      </c>
      <c r="C333" s="5"/>
      <c r="D333" s="5" t="s">
        <v>722</v>
      </c>
      <c r="E333" s="6"/>
      <c r="F333" s="7">
        <v>1</v>
      </c>
      <c r="G333" s="7" t="s">
        <v>638</v>
      </c>
      <c r="H333" s="8">
        <f>I334 + I335 + I336 + I337 + I338 + I339</f>
        <v>11660.86</v>
      </c>
      <c r="I333" s="8">
        <f t="shared" si="5"/>
        <v>11660.86</v>
      </c>
      <c r="J333" s="9">
        <f>I333 / J4</f>
        <v>2.2887038381284228E-2</v>
      </c>
    </row>
    <row r="334" spans="1:10" ht="39" customHeight="1" x14ac:dyDescent="0.25">
      <c r="A334" s="10" t="s">
        <v>1011</v>
      </c>
      <c r="B334" s="10" t="s">
        <v>141</v>
      </c>
      <c r="C334" s="10" t="s">
        <v>50</v>
      </c>
      <c r="D334" s="10" t="s">
        <v>142</v>
      </c>
      <c r="E334" s="11" t="s">
        <v>53</v>
      </c>
      <c r="F334" s="12">
        <v>13.39</v>
      </c>
      <c r="G334" s="13">
        <v>50.09</v>
      </c>
      <c r="H334" s="13">
        <f>TRUNC(TRUNC(G334 * J5, 2) + G334, 2)</f>
        <v>62.54</v>
      </c>
      <c r="I334" s="13">
        <f t="shared" si="5"/>
        <v>837.41</v>
      </c>
      <c r="J334" s="14">
        <f>I334 / J4</f>
        <v>1.6436038860659697E-3</v>
      </c>
    </row>
    <row r="335" spans="1:10" ht="39" customHeight="1" x14ac:dyDescent="0.25">
      <c r="A335" s="10" t="s">
        <v>1012</v>
      </c>
      <c r="B335" s="10" t="s">
        <v>200</v>
      </c>
      <c r="C335" s="10" t="s">
        <v>50</v>
      </c>
      <c r="D335" s="10" t="s">
        <v>201</v>
      </c>
      <c r="E335" s="11" t="s">
        <v>53</v>
      </c>
      <c r="F335" s="12">
        <v>33.5</v>
      </c>
      <c r="G335" s="13">
        <v>77.91</v>
      </c>
      <c r="H335" s="13">
        <f>TRUNC(TRUNC(G335 * J5, 2) + G335, 2)</f>
        <v>97.28</v>
      </c>
      <c r="I335" s="13">
        <f t="shared" si="5"/>
        <v>3258.88</v>
      </c>
      <c r="J335" s="14">
        <f>I335 / J4</f>
        <v>6.3962788027640792E-3</v>
      </c>
    </row>
    <row r="336" spans="1:10" ht="39" customHeight="1" x14ac:dyDescent="0.25">
      <c r="A336" s="10" t="s">
        <v>1013</v>
      </c>
      <c r="B336" s="10" t="s">
        <v>205</v>
      </c>
      <c r="C336" s="10" t="s">
        <v>50</v>
      </c>
      <c r="D336" s="10" t="s">
        <v>206</v>
      </c>
      <c r="E336" s="11" t="s">
        <v>68</v>
      </c>
      <c r="F336" s="12">
        <v>39.369999999999997</v>
      </c>
      <c r="G336" s="13">
        <v>17.8</v>
      </c>
      <c r="H336" s="13">
        <f>TRUNC(TRUNC(G336 * J5, 2) + G336, 2)</f>
        <v>22.22</v>
      </c>
      <c r="I336" s="13">
        <f t="shared" si="5"/>
        <v>874.8</v>
      </c>
      <c r="J336" s="14">
        <f>I336 / J4</f>
        <v>1.7169900998680579E-3</v>
      </c>
    </row>
    <row r="337" spans="1:10" ht="39" customHeight="1" x14ac:dyDescent="0.25">
      <c r="A337" s="10" t="s">
        <v>1014</v>
      </c>
      <c r="B337" s="10" t="s">
        <v>208</v>
      </c>
      <c r="C337" s="10" t="s">
        <v>50</v>
      </c>
      <c r="D337" s="10" t="s">
        <v>209</v>
      </c>
      <c r="E337" s="11" t="s">
        <v>68</v>
      </c>
      <c r="F337" s="12">
        <v>95.16</v>
      </c>
      <c r="G337" s="13">
        <v>15.05</v>
      </c>
      <c r="H337" s="13">
        <f>TRUNC(TRUNC(G337 * J5, 2) + G337, 2)</f>
        <v>18.79</v>
      </c>
      <c r="I337" s="13">
        <f t="shared" si="5"/>
        <v>1788.05</v>
      </c>
      <c r="J337" s="14">
        <f>I337 / J4</f>
        <v>3.5094468999417937E-3</v>
      </c>
    </row>
    <row r="338" spans="1:10" ht="39" customHeight="1" x14ac:dyDescent="0.25">
      <c r="A338" s="10" t="s">
        <v>1015</v>
      </c>
      <c r="B338" s="10" t="s">
        <v>179</v>
      </c>
      <c r="C338" s="10" t="s">
        <v>180</v>
      </c>
      <c r="D338" s="10" t="s">
        <v>181</v>
      </c>
      <c r="E338" s="11" t="s">
        <v>88</v>
      </c>
      <c r="F338" s="12">
        <v>2.35</v>
      </c>
      <c r="G338" s="13">
        <v>911.73</v>
      </c>
      <c r="H338" s="13">
        <f>TRUNC(TRUNC(G338 * J5, 2) + G338, 2)</f>
        <v>1138.47</v>
      </c>
      <c r="I338" s="13">
        <f t="shared" si="5"/>
        <v>2675.4</v>
      </c>
      <c r="J338" s="14">
        <f>I338 / J4</f>
        <v>5.2510691737391434E-3</v>
      </c>
    </row>
    <row r="339" spans="1:10" ht="26.1" customHeight="1" x14ac:dyDescent="0.25">
      <c r="A339" s="10" t="s">
        <v>1016</v>
      </c>
      <c r="B339" s="10" t="s">
        <v>190</v>
      </c>
      <c r="C339" s="10" t="s">
        <v>50</v>
      </c>
      <c r="D339" s="10" t="s">
        <v>191</v>
      </c>
      <c r="E339" s="11" t="s">
        <v>53</v>
      </c>
      <c r="F339" s="12">
        <v>41.32</v>
      </c>
      <c r="G339" s="13">
        <v>43.15</v>
      </c>
      <c r="H339" s="13">
        <f>TRUNC(TRUNC(G339 * J5, 2) + G339, 2)</f>
        <v>53.88</v>
      </c>
      <c r="I339" s="13">
        <f t="shared" si="5"/>
        <v>2226.3200000000002</v>
      </c>
      <c r="J339" s="14">
        <f>I339 / J4</f>
        <v>4.3696495189051842E-3</v>
      </c>
    </row>
    <row r="340" spans="1:10" ht="24" customHeight="1" x14ac:dyDescent="0.25">
      <c r="A340" s="5" t="s">
        <v>1017</v>
      </c>
      <c r="B340" s="5" t="s">
        <v>711</v>
      </c>
      <c r="C340" s="5"/>
      <c r="D340" s="5" t="s">
        <v>727</v>
      </c>
      <c r="E340" s="6"/>
      <c r="F340" s="7">
        <v>1</v>
      </c>
      <c r="G340" s="7" t="s">
        <v>638</v>
      </c>
      <c r="H340" s="8">
        <f>I341 + I346</f>
        <v>10897.19</v>
      </c>
      <c r="I340" s="8">
        <f t="shared" si="5"/>
        <v>10897.19</v>
      </c>
      <c r="J340" s="9">
        <f>I340 / J4</f>
        <v>2.1388165690879292E-2</v>
      </c>
    </row>
    <row r="341" spans="1:10" ht="24" customHeight="1" x14ac:dyDescent="0.25">
      <c r="A341" s="5" t="s">
        <v>1018</v>
      </c>
      <c r="B341" s="5" t="s">
        <v>711</v>
      </c>
      <c r="C341" s="5"/>
      <c r="D341" s="5" t="s">
        <v>729</v>
      </c>
      <c r="E341" s="6"/>
      <c r="F341" s="7">
        <v>1</v>
      </c>
      <c r="G341" s="7" t="s">
        <v>638</v>
      </c>
      <c r="H341" s="8">
        <f>I342 + I343 + I344 + I345</f>
        <v>5780.35</v>
      </c>
      <c r="I341" s="8">
        <f t="shared" si="5"/>
        <v>5780.35</v>
      </c>
      <c r="J341" s="9">
        <f>I341 / J4</f>
        <v>1.1345226021687619E-2</v>
      </c>
    </row>
    <row r="342" spans="1:10" ht="51.9" customHeight="1" x14ac:dyDescent="0.25">
      <c r="A342" s="10" t="s">
        <v>1019</v>
      </c>
      <c r="B342" s="10" t="s">
        <v>213</v>
      </c>
      <c r="C342" s="10" t="s">
        <v>50</v>
      </c>
      <c r="D342" s="10" t="s">
        <v>214</v>
      </c>
      <c r="E342" s="11" t="s">
        <v>53</v>
      </c>
      <c r="F342" s="12">
        <v>28.16</v>
      </c>
      <c r="G342" s="13">
        <v>60.72</v>
      </c>
      <c r="H342" s="13">
        <f>TRUNC(TRUNC(G342 * J5, 2) + G342, 2)</f>
        <v>75.819999999999993</v>
      </c>
      <c r="I342" s="13">
        <f t="shared" si="5"/>
        <v>2135.09</v>
      </c>
      <c r="J342" s="14">
        <f>I342 / J4</f>
        <v>4.1905902975849247E-3</v>
      </c>
    </row>
    <row r="343" spans="1:10" ht="39" customHeight="1" x14ac:dyDescent="0.25">
      <c r="A343" s="10" t="s">
        <v>1020</v>
      </c>
      <c r="B343" s="10" t="s">
        <v>228</v>
      </c>
      <c r="C343" s="10" t="s">
        <v>50</v>
      </c>
      <c r="D343" s="10" t="s">
        <v>229</v>
      </c>
      <c r="E343" s="11" t="s">
        <v>68</v>
      </c>
      <c r="F343" s="12">
        <v>51.06</v>
      </c>
      <c r="G343" s="13">
        <v>14.88</v>
      </c>
      <c r="H343" s="13">
        <f>TRUNC(TRUNC(G343 * J5, 2) + G343, 2)</f>
        <v>18.579999999999998</v>
      </c>
      <c r="I343" s="13">
        <f t="shared" si="5"/>
        <v>948.69</v>
      </c>
      <c r="J343" s="14">
        <f>I343 / J4</f>
        <v>1.862015703982428E-3</v>
      </c>
    </row>
    <row r="344" spans="1:10" ht="39" customHeight="1" x14ac:dyDescent="0.25">
      <c r="A344" s="10" t="s">
        <v>1021</v>
      </c>
      <c r="B344" s="10" t="s">
        <v>231</v>
      </c>
      <c r="C344" s="10" t="s">
        <v>50</v>
      </c>
      <c r="D344" s="10" t="s">
        <v>232</v>
      </c>
      <c r="E344" s="11" t="s">
        <v>68</v>
      </c>
      <c r="F344" s="12">
        <v>88.11</v>
      </c>
      <c r="G344" s="13">
        <v>11.47</v>
      </c>
      <c r="H344" s="13">
        <f>TRUNC(TRUNC(G344 * J5, 2) + G344, 2)</f>
        <v>14.32</v>
      </c>
      <c r="I344" s="13">
        <f t="shared" si="5"/>
        <v>1261.73</v>
      </c>
      <c r="J344" s="14">
        <f>I344 / J4</f>
        <v>2.4764265188689126E-3</v>
      </c>
    </row>
    <row r="345" spans="1:10" ht="39" customHeight="1" x14ac:dyDescent="0.25">
      <c r="A345" s="10" t="s">
        <v>1022</v>
      </c>
      <c r="B345" s="10" t="s">
        <v>234</v>
      </c>
      <c r="C345" s="10" t="s">
        <v>50</v>
      </c>
      <c r="D345" s="10" t="s">
        <v>235</v>
      </c>
      <c r="E345" s="11" t="s">
        <v>88</v>
      </c>
      <c r="F345" s="12">
        <v>1.28</v>
      </c>
      <c r="G345" s="13">
        <v>897.71</v>
      </c>
      <c r="H345" s="13">
        <f>TRUNC(TRUNC(G345 * J5, 2) + G345, 2)</f>
        <v>1120.97</v>
      </c>
      <c r="I345" s="13">
        <f t="shared" si="5"/>
        <v>1434.84</v>
      </c>
      <c r="J345" s="14">
        <f>I345 / J4</f>
        <v>2.8161935012513536E-3</v>
      </c>
    </row>
    <row r="346" spans="1:10" ht="24" customHeight="1" x14ac:dyDescent="0.25">
      <c r="A346" s="5" t="s">
        <v>1023</v>
      </c>
      <c r="B346" s="5" t="s">
        <v>711</v>
      </c>
      <c r="C346" s="5"/>
      <c r="D346" s="5" t="s">
        <v>731</v>
      </c>
      <c r="E346" s="6"/>
      <c r="F346" s="7">
        <v>1</v>
      </c>
      <c r="G346" s="7" t="s">
        <v>638</v>
      </c>
      <c r="H346" s="8">
        <f>I347 + I348 + I349</f>
        <v>5116.84</v>
      </c>
      <c r="I346" s="8">
        <f t="shared" si="5"/>
        <v>5116.84</v>
      </c>
      <c r="J346" s="9">
        <f>I346 / J4</f>
        <v>1.0042939669191672E-2</v>
      </c>
    </row>
    <row r="347" spans="1:10" ht="51.9" customHeight="1" x14ac:dyDescent="0.25">
      <c r="A347" s="10" t="s">
        <v>1024</v>
      </c>
      <c r="B347" s="10" t="s">
        <v>238</v>
      </c>
      <c r="C347" s="10" t="s">
        <v>50</v>
      </c>
      <c r="D347" s="10" t="s">
        <v>239</v>
      </c>
      <c r="E347" s="11" t="s">
        <v>53</v>
      </c>
      <c r="F347" s="12">
        <v>22.32</v>
      </c>
      <c r="G347" s="13">
        <v>76.91</v>
      </c>
      <c r="H347" s="13">
        <f>TRUNC(TRUNC(G347 * J5, 2) + G347, 2)</f>
        <v>96.03</v>
      </c>
      <c r="I347" s="13">
        <f t="shared" si="5"/>
        <v>2143.38</v>
      </c>
      <c r="J347" s="14">
        <f>I347 / J4</f>
        <v>4.2068612714394127E-3</v>
      </c>
    </row>
    <row r="348" spans="1:10" ht="39" customHeight="1" x14ac:dyDescent="0.25">
      <c r="A348" s="10" t="s">
        <v>1025</v>
      </c>
      <c r="B348" s="10" t="s">
        <v>228</v>
      </c>
      <c r="C348" s="10" t="s">
        <v>50</v>
      </c>
      <c r="D348" s="10" t="s">
        <v>229</v>
      </c>
      <c r="E348" s="11" t="s">
        <v>68</v>
      </c>
      <c r="F348" s="12">
        <v>65.27</v>
      </c>
      <c r="G348" s="13">
        <v>14.88</v>
      </c>
      <c r="H348" s="13">
        <f>TRUNC(TRUNC(G348 * J5, 2) + G348, 2)</f>
        <v>18.579999999999998</v>
      </c>
      <c r="I348" s="13">
        <f t="shared" si="5"/>
        <v>1212.71</v>
      </c>
      <c r="J348" s="14">
        <f>I348 / J4</f>
        <v>2.380213836318007E-3</v>
      </c>
    </row>
    <row r="349" spans="1:10" ht="39" customHeight="1" x14ac:dyDescent="0.25">
      <c r="A349" s="10" t="s">
        <v>1026</v>
      </c>
      <c r="B349" s="10" t="s">
        <v>247</v>
      </c>
      <c r="C349" s="10" t="s">
        <v>50</v>
      </c>
      <c r="D349" s="10" t="s">
        <v>248</v>
      </c>
      <c r="E349" s="11" t="s">
        <v>88</v>
      </c>
      <c r="F349" s="12">
        <v>1.57</v>
      </c>
      <c r="G349" s="13">
        <v>898.14</v>
      </c>
      <c r="H349" s="13">
        <f>TRUNC(TRUNC(G349 * J5, 2) + G349, 2)</f>
        <v>1121.5</v>
      </c>
      <c r="I349" s="13">
        <f t="shared" si="5"/>
        <v>1760.75</v>
      </c>
      <c r="J349" s="14">
        <f>I349 / J4</f>
        <v>3.4558645614342514E-3</v>
      </c>
    </row>
    <row r="350" spans="1:10" ht="24" customHeight="1" x14ac:dyDescent="0.25">
      <c r="A350" s="5" t="s">
        <v>1027</v>
      </c>
      <c r="B350" s="5" t="s">
        <v>711</v>
      </c>
      <c r="C350" s="5"/>
      <c r="D350" s="5" t="s">
        <v>734</v>
      </c>
      <c r="E350" s="6"/>
      <c r="F350" s="7">
        <v>1</v>
      </c>
      <c r="G350" s="7" t="s">
        <v>638</v>
      </c>
      <c r="H350" s="8">
        <f>I351 + I352</f>
        <v>26300.550000000003</v>
      </c>
      <c r="I350" s="8">
        <f t="shared" si="5"/>
        <v>26300.55</v>
      </c>
      <c r="J350" s="9">
        <f>I350 / J4</f>
        <v>5.1620694982950216E-2</v>
      </c>
    </row>
    <row r="351" spans="1:10" ht="51.9" customHeight="1" x14ac:dyDescent="0.25">
      <c r="A351" s="10" t="s">
        <v>1028</v>
      </c>
      <c r="B351" s="10" t="s">
        <v>250</v>
      </c>
      <c r="C351" s="10" t="s">
        <v>180</v>
      </c>
      <c r="D351" s="10" t="s">
        <v>251</v>
      </c>
      <c r="E351" s="11" t="s">
        <v>53</v>
      </c>
      <c r="F351" s="12">
        <v>123.05</v>
      </c>
      <c r="G351" s="13">
        <v>165.24</v>
      </c>
      <c r="H351" s="13">
        <f>TRUNC(TRUNC(G351 * J5, 2) + G351, 2)</f>
        <v>206.33</v>
      </c>
      <c r="I351" s="13">
        <f t="shared" si="5"/>
        <v>25388.9</v>
      </c>
      <c r="J351" s="14">
        <f>I351 / J4</f>
        <v>4.983137853971209E-2</v>
      </c>
    </row>
    <row r="352" spans="1:10" ht="26.1" customHeight="1" x14ac:dyDescent="0.25">
      <c r="A352" s="10" t="s">
        <v>1029</v>
      </c>
      <c r="B352" s="10" t="s">
        <v>264</v>
      </c>
      <c r="C352" s="10" t="s">
        <v>50</v>
      </c>
      <c r="D352" s="10" t="s">
        <v>265</v>
      </c>
      <c r="E352" s="11" t="s">
        <v>75</v>
      </c>
      <c r="F352" s="12">
        <v>55.93</v>
      </c>
      <c r="G352" s="13">
        <v>13.06</v>
      </c>
      <c r="H352" s="13">
        <f>TRUNC(TRUNC(G352 * J5, 2) + G352, 2)</f>
        <v>16.3</v>
      </c>
      <c r="I352" s="13">
        <f t="shared" si="5"/>
        <v>911.65</v>
      </c>
      <c r="J352" s="14">
        <f>I352 / J4</f>
        <v>1.7893164432381287E-3</v>
      </c>
    </row>
    <row r="353" spans="1:10" ht="24" customHeight="1" x14ac:dyDescent="0.25">
      <c r="A353" s="5" t="s">
        <v>1030</v>
      </c>
      <c r="B353" s="5" t="s">
        <v>711</v>
      </c>
      <c r="C353" s="5"/>
      <c r="D353" s="5" t="s">
        <v>736</v>
      </c>
      <c r="E353" s="6"/>
      <c r="F353" s="7">
        <v>1</v>
      </c>
      <c r="G353" s="7" t="s">
        <v>638</v>
      </c>
      <c r="H353" s="8">
        <f>I354 + I355 + I356 + I357</f>
        <v>22043.010000000002</v>
      </c>
      <c r="I353" s="8">
        <f t="shared" si="5"/>
        <v>22043.01</v>
      </c>
      <c r="J353" s="9">
        <f>I353 / J4</f>
        <v>4.3264323206781662E-2</v>
      </c>
    </row>
    <row r="354" spans="1:10" ht="51.9" customHeight="1" x14ac:dyDescent="0.25">
      <c r="A354" s="10" t="s">
        <v>1031</v>
      </c>
      <c r="B354" s="10" t="s">
        <v>270</v>
      </c>
      <c r="C354" s="10" t="s">
        <v>50</v>
      </c>
      <c r="D354" s="10" t="s">
        <v>737</v>
      </c>
      <c r="E354" s="11" t="s">
        <v>53</v>
      </c>
      <c r="F354" s="12">
        <v>256.83</v>
      </c>
      <c r="G354" s="13">
        <v>7.94</v>
      </c>
      <c r="H354" s="13">
        <f>TRUNC(TRUNC(G354 * J5, 2) + G354, 2)</f>
        <v>9.91</v>
      </c>
      <c r="I354" s="13">
        <f t="shared" si="5"/>
        <v>2545.1799999999998</v>
      </c>
      <c r="J354" s="14">
        <f>I354 / J4</f>
        <v>4.9954833817811885E-3</v>
      </c>
    </row>
    <row r="355" spans="1:10" ht="51.9" customHeight="1" x14ac:dyDescent="0.25">
      <c r="A355" s="10" t="s">
        <v>1032</v>
      </c>
      <c r="B355" s="10" t="s">
        <v>276</v>
      </c>
      <c r="C355" s="10" t="s">
        <v>50</v>
      </c>
      <c r="D355" s="10" t="s">
        <v>277</v>
      </c>
      <c r="E355" s="11" t="s">
        <v>53</v>
      </c>
      <c r="F355" s="12">
        <v>256.83</v>
      </c>
      <c r="G355" s="13">
        <v>43.63</v>
      </c>
      <c r="H355" s="13">
        <f>TRUNC(TRUNC(G355 * J5, 2) + G355, 2)</f>
        <v>54.48</v>
      </c>
      <c r="I355" s="13">
        <f t="shared" si="5"/>
        <v>13992.09</v>
      </c>
      <c r="J355" s="14">
        <f>I355 / J4</f>
        <v>2.7462597172454108E-2</v>
      </c>
    </row>
    <row r="356" spans="1:10" ht="26.1" customHeight="1" x14ac:dyDescent="0.25">
      <c r="A356" s="10" t="s">
        <v>1033</v>
      </c>
      <c r="B356" s="10" t="s">
        <v>282</v>
      </c>
      <c r="C356" s="10" t="s">
        <v>50</v>
      </c>
      <c r="D356" s="10" t="s">
        <v>283</v>
      </c>
      <c r="E356" s="11" t="s">
        <v>75</v>
      </c>
      <c r="F356" s="12">
        <v>55.93</v>
      </c>
      <c r="G356" s="13">
        <v>44.96</v>
      </c>
      <c r="H356" s="13">
        <f>TRUNC(TRUNC(G356 * J5, 2) + G356, 2)</f>
        <v>56.14</v>
      </c>
      <c r="I356" s="13">
        <f t="shared" si="5"/>
        <v>3139.91</v>
      </c>
      <c r="J356" s="14">
        <f>I356 / J4</f>
        <v>6.1627736448064858E-3</v>
      </c>
    </row>
    <row r="357" spans="1:10" ht="26.1" customHeight="1" x14ac:dyDescent="0.25">
      <c r="A357" s="10" t="s">
        <v>1034</v>
      </c>
      <c r="B357" s="10" t="s">
        <v>293</v>
      </c>
      <c r="C357" s="10" t="s">
        <v>50</v>
      </c>
      <c r="D357" s="10" t="s">
        <v>294</v>
      </c>
      <c r="E357" s="11" t="s">
        <v>75</v>
      </c>
      <c r="F357" s="12">
        <v>55.93</v>
      </c>
      <c r="G357" s="13">
        <v>33.880000000000003</v>
      </c>
      <c r="H357" s="13">
        <f>TRUNC(TRUNC(G357 * J5, 2) + G357, 2)</f>
        <v>42.3</v>
      </c>
      <c r="I357" s="13">
        <f t="shared" si="5"/>
        <v>2365.83</v>
      </c>
      <c r="J357" s="14">
        <f>I357 / J4</f>
        <v>4.6434690077398807E-3</v>
      </c>
    </row>
    <row r="358" spans="1:10" ht="24" customHeight="1" x14ac:dyDescent="0.25">
      <c r="A358" s="5" t="s">
        <v>1035</v>
      </c>
      <c r="B358" s="5" t="s">
        <v>711</v>
      </c>
      <c r="C358" s="5"/>
      <c r="D358" s="5" t="s">
        <v>739</v>
      </c>
      <c r="E358" s="6"/>
      <c r="F358" s="7">
        <v>1</v>
      </c>
      <c r="G358" s="7" t="s">
        <v>638</v>
      </c>
      <c r="H358" s="8">
        <f>I359</f>
        <v>5498.73</v>
      </c>
      <c r="I358" s="8">
        <f t="shared" si="5"/>
        <v>5498.73</v>
      </c>
      <c r="J358" s="9">
        <f>I358 / J4</f>
        <v>1.0792483964160363E-2</v>
      </c>
    </row>
    <row r="359" spans="1:10" ht="26.1" customHeight="1" x14ac:dyDescent="0.25">
      <c r="A359" s="10" t="s">
        <v>1036</v>
      </c>
      <c r="B359" s="10" t="s">
        <v>305</v>
      </c>
      <c r="C359" s="10" t="s">
        <v>50</v>
      </c>
      <c r="D359" s="10" t="s">
        <v>306</v>
      </c>
      <c r="E359" s="11" t="s">
        <v>53</v>
      </c>
      <c r="F359" s="12">
        <v>256.83</v>
      </c>
      <c r="G359" s="13">
        <v>17.149999999999999</v>
      </c>
      <c r="H359" s="13">
        <f>TRUNC(TRUNC(G359 * J5, 2) + G359, 2)</f>
        <v>21.41</v>
      </c>
      <c r="I359" s="13">
        <f t="shared" si="5"/>
        <v>5498.73</v>
      </c>
      <c r="J359" s="14">
        <f>I359 / J4</f>
        <v>1.0792483964160363E-2</v>
      </c>
    </row>
    <row r="360" spans="1:10" ht="24" customHeight="1" x14ac:dyDescent="0.25">
      <c r="A360" s="5" t="s">
        <v>32</v>
      </c>
      <c r="B360" s="5" t="s">
        <v>711</v>
      </c>
      <c r="C360" s="5"/>
      <c r="D360" s="5" t="s">
        <v>33</v>
      </c>
      <c r="E360" s="6"/>
      <c r="F360" s="7">
        <v>1</v>
      </c>
      <c r="G360" s="7" t="s">
        <v>638</v>
      </c>
      <c r="H360" s="8">
        <f>I361 + I363 + I368 + I383 + I393 + I396 + I401</f>
        <v>4706.4699999999993</v>
      </c>
      <c r="I360" s="8">
        <f t="shared" si="5"/>
        <v>4706.47</v>
      </c>
      <c r="J360" s="9">
        <f>I360 / J4</f>
        <v>9.2374970225491751E-3</v>
      </c>
    </row>
    <row r="361" spans="1:10" ht="24" customHeight="1" x14ac:dyDescent="0.25">
      <c r="A361" s="5" t="s">
        <v>1037</v>
      </c>
      <c r="B361" s="5" t="s">
        <v>711</v>
      </c>
      <c r="C361" s="5"/>
      <c r="D361" s="5" t="s">
        <v>713</v>
      </c>
      <c r="E361" s="6"/>
      <c r="F361" s="7">
        <v>1</v>
      </c>
      <c r="G361" s="7" t="s">
        <v>638</v>
      </c>
      <c r="H361" s="8">
        <f>I362</f>
        <v>153.66</v>
      </c>
      <c r="I361" s="8">
        <f t="shared" si="5"/>
        <v>153.66</v>
      </c>
      <c r="J361" s="9">
        <f>I361 / J4</f>
        <v>3.0159201959959511E-4</v>
      </c>
    </row>
    <row r="362" spans="1:10" ht="26.1" customHeight="1" x14ac:dyDescent="0.25">
      <c r="A362" s="10" t="s">
        <v>1038</v>
      </c>
      <c r="B362" s="10" t="s">
        <v>96</v>
      </c>
      <c r="C362" s="10" t="s">
        <v>50</v>
      </c>
      <c r="D362" s="10" t="s">
        <v>97</v>
      </c>
      <c r="E362" s="11" t="s">
        <v>84</v>
      </c>
      <c r="F362" s="12">
        <v>1</v>
      </c>
      <c r="G362" s="13">
        <v>123.06</v>
      </c>
      <c r="H362" s="13">
        <f>TRUNC(TRUNC(G362 * J5, 2) + G362, 2)</f>
        <v>153.66</v>
      </c>
      <c r="I362" s="13">
        <f t="shared" si="5"/>
        <v>153.66</v>
      </c>
      <c r="J362" s="14">
        <f>I362 / J4</f>
        <v>3.0159201959959511E-4</v>
      </c>
    </row>
    <row r="363" spans="1:10" ht="24" customHeight="1" x14ac:dyDescent="0.25">
      <c r="A363" s="5" t="s">
        <v>1039</v>
      </c>
      <c r="B363" s="5" t="s">
        <v>711</v>
      </c>
      <c r="C363" s="5"/>
      <c r="D363" s="5" t="s">
        <v>715</v>
      </c>
      <c r="E363" s="6"/>
      <c r="F363" s="7">
        <v>1</v>
      </c>
      <c r="G363" s="7" t="s">
        <v>638</v>
      </c>
      <c r="H363" s="8">
        <f>I364 + I365 + I366 + I367</f>
        <v>257.67</v>
      </c>
      <c r="I363" s="8">
        <f t="shared" si="5"/>
        <v>257.67</v>
      </c>
      <c r="J363" s="9">
        <f>I363 / J4</f>
        <v>5.0573484114426446E-4</v>
      </c>
    </row>
    <row r="364" spans="1:10" ht="39" customHeight="1" x14ac:dyDescent="0.25">
      <c r="A364" s="10" t="s">
        <v>1040</v>
      </c>
      <c r="B364" s="10" t="s">
        <v>118</v>
      </c>
      <c r="C364" s="10" t="s">
        <v>50</v>
      </c>
      <c r="D364" s="10" t="s">
        <v>119</v>
      </c>
      <c r="E364" s="11" t="s">
        <v>88</v>
      </c>
      <c r="F364" s="12">
        <v>1.47</v>
      </c>
      <c r="G364" s="13">
        <v>106.64</v>
      </c>
      <c r="H364" s="13">
        <f>TRUNC(TRUNC(G364 * J5, 2) + G364, 2)</f>
        <v>133.16</v>
      </c>
      <c r="I364" s="13">
        <f t="shared" si="5"/>
        <v>195.74</v>
      </c>
      <c r="J364" s="14">
        <f>I364 / J4</f>
        <v>3.8418340437605588E-4</v>
      </c>
    </row>
    <row r="365" spans="1:10" ht="26.1" customHeight="1" x14ac:dyDescent="0.25">
      <c r="A365" s="10" t="s">
        <v>1041</v>
      </c>
      <c r="B365" s="10" t="s">
        <v>124</v>
      </c>
      <c r="C365" s="10" t="s">
        <v>50</v>
      </c>
      <c r="D365" s="10" t="s">
        <v>125</v>
      </c>
      <c r="E365" s="11" t="s">
        <v>88</v>
      </c>
      <c r="F365" s="12">
        <v>1.01</v>
      </c>
      <c r="G365" s="13">
        <v>28.25</v>
      </c>
      <c r="H365" s="13">
        <f>TRUNC(TRUNC(G365 * J5, 2) + G365, 2)</f>
        <v>35.270000000000003</v>
      </c>
      <c r="I365" s="13">
        <f t="shared" si="5"/>
        <v>35.619999999999997</v>
      </c>
      <c r="J365" s="14">
        <f>I365 / J4</f>
        <v>6.9912194052698014E-5</v>
      </c>
    </row>
    <row r="366" spans="1:10" ht="39" customHeight="1" x14ac:dyDescent="0.25">
      <c r="A366" s="10" t="s">
        <v>1042</v>
      </c>
      <c r="B366" s="10" t="s">
        <v>134</v>
      </c>
      <c r="C366" s="10" t="s">
        <v>50</v>
      </c>
      <c r="D366" s="10" t="s">
        <v>135</v>
      </c>
      <c r="E366" s="11" t="s">
        <v>88</v>
      </c>
      <c r="F366" s="12">
        <v>0.27</v>
      </c>
      <c r="G366" s="13">
        <v>58.17</v>
      </c>
      <c r="H366" s="13">
        <f>TRUNC(TRUNC(G366 * J5, 2) + G366, 2)</f>
        <v>72.63</v>
      </c>
      <c r="I366" s="13">
        <f t="shared" si="5"/>
        <v>19.61</v>
      </c>
      <c r="J366" s="14">
        <f>I366 / J4</f>
        <v>3.8488998466406737E-5</v>
      </c>
    </row>
    <row r="367" spans="1:10" ht="26.1" customHeight="1" x14ac:dyDescent="0.25">
      <c r="A367" s="10" t="s">
        <v>1043</v>
      </c>
      <c r="B367" s="10" t="s">
        <v>124</v>
      </c>
      <c r="C367" s="10" t="s">
        <v>50</v>
      </c>
      <c r="D367" s="10" t="s">
        <v>125</v>
      </c>
      <c r="E367" s="11" t="s">
        <v>88</v>
      </c>
      <c r="F367" s="12">
        <v>0.19</v>
      </c>
      <c r="G367" s="13">
        <v>28.25</v>
      </c>
      <c r="H367" s="13">
        <f>TRUNC(TRUNC(G367 * J5, 2) + G367, 2)</f>
        <v>35.270000000000003</v>
      </c>
      <c r="I367" s="13">
        <f t="shared" si="5"/>
        <v>6.7</v>
      </c>
      <c r="J367" s="14">
        <f>I367 / J4</f>
        <v>1.3150244249103783E-5</v>
      </c>
    </row>
    <row r="368" spans="1:10" ht="24" customHeight="1" x14ac:dyDescent="0.25">
      <c r="A368" s="5" t="s">
        <v>1044</v>
      </c>
      <c r="B368" s="5" t="s">
        <v>711</v>
      </c>
      <c r="C368" s="5"/>
      <c r="D368" s="5" t="s">
        <v>718</v>
      </c>
      <c r="E368" s="6"/>
      <c r="F368" s="7">
        <v>1</v>
      </c>
      <c r="G368" s="7" t="s">
        <v>638</v>
      </c>
      <c r="H368" s="8">
        <f>I369 + I376</f>
        <v>2258.4700000000003</v>
      </c>
      <c r="I368" s="8">
        <f t="shared" si="5"/>
        <v>2258.4699999999998</v>
      </c>
      <c r="J368" s="9">
        <f>I368 / J4</f>
        <v>4.4327510640706589E-3</v>
      </c>
    </row>
    <row r="369" spans="1:10" ht="24" customHeight="1" x14ac:dyDescent="0.25">
      <c r="A369" s="5" t="s">
        <v>1045</v>
      </c>
      <c r="B369" s="5" t="s">
        <v>711</v>
      </c>
      <c r="C369" s="5"/>
      <c r="D369" s="5" t="s">
        <v>720</v>
      </c>
      <c r="E369" s="6"/>
      <c r="F369" s="7">
        <v>1</v>
      </c>
      <c r="G369" s="7" t="s">
        <v>638</v>
      </c>
      <c r="H369" s="8">
        <f>I370 + I371 + I372 + I373 + I374 + I375</f>
        <v>1948.8999999999999</v>
      </c>
      <c r="I369" s="8">
        <f t="shared" si="5"/>
        <v>1948.9</v>
      </c>
      <c r="J369" s="9">
        <f>I369 / J4</f>
        <v>3.825150898071397E-3</v>
      </c>
    </row>
    <row r="370" spans="1:10" ht="39" customHeight="1" x14ac:dyDescent="0.25">
      <c r="A370" s="10" t="s">
        <v>1046</v>
      </c>
      <c r="B370" s="10" t="s">
        <v>141</v>
      </c>
      <c r="C370" s="10" t="s">
        <v>50</v>
      </c>
      <c r="D370" s="10" t="s">
        <v>142</v>
      </c>
      <c r="E370" s="11" t="s">
        <v>53</v>
      </c>
      <c r="F370" s="12">
        <v>0.49</v>
      </c>
      <c r="G370" s="13">
        <v>50.09</v>
      </c>
      <c r="H370" s="13">
        <f>TRUNC(TRUNC(G370 * J5, 2) + G370, 2)</f>
        <v>62.54</v>
      </c>
      <c r="I370" s="13">
        <f t="shared" si="5"/>
        <v>30.64</v>
      </c>
      <c r="J370" s="14">
        <f>I370 / J4</f>
        <v>6.0137833401871626E-5</v>
      </c>
    </row>
    <row r="371" spans="1:10" ht="39" customHeight="1" x14ac:dyDescent="0.25">
      <c r="A371" s="10" t="s">
        <v>1047</v>
      </c>
      <c r="B371" s="10" t="s">
        <v>147</v>
      </c>
      <c r="C371" s="10" t="s">
        <v>50</v>
      </c>
      <c r="D371" s="10" t="s">
        <v>148</v>
      </c>
      <c r="E371" s="11" t="s">
        <v>53</v>
      </c>
      <c r="F371" s="12">
        <v>6.1</v>
      </c>
      <c r="G371" s="13">
        <v>89.51</v>
      </c>
      <c r="H371" s="13">
        <f>TRUNC(TRUNC(G371 * J5, 2) + G371, 2)</f>
        <v>111.77</v>
      </c>
      <c r="I371" s="13">
        <f t="shared" si="5"/>
        <v>681.79</v>
      </c>
      <c r="J371" s="14">
        <f>I371 / J4</f>
        <v>1.3381649293427562E-3</v>
      </c>
    </row>
    <row r="372" spans="1:10" ht="26.1" customHeight="1" x14ac:dyDescent="0.25">
      <c r="A372" s="10" t="s">
        <v>1048</v>
      </c>
      <c r="B372" s="10" t="s">
        <v>160</v>
      </c>
      <c r="C372" s="10" t="s">
        <v>50</v>
      </c>
      <c r="D372" s="10" t="s">
        <v>161</v>
      </c>
      <c r="E372" s="11" t="s">
        <v>68</v>
      </c>
      <c r="F372" s="12">
        <v>15.18</v>
      </c>
      <c r="G372" s="13">
        <v>14.77</v>
      </c>
      <c r="H372" s="13">
        <f>TRUNC(TRUNC(G372 * J5, 2) + G372, 2)</f>
        <v>18.440000000000001</v>
      </c>
      <c r="I372" s="13">
        <f t="shared" si="5"/>
        <v>279.91000000000003</v>
      </c>
      <c r="J372" s="14">
        <f>I372 / J4</f>
        <v>5.4938580115919996E-4</v>
      </c>
    </row>
    <row r="373" spans="1:10" ht="26.1" customHeight="1" x14ac:dyDescent="0.25">
      <c r="A373" s="10" t="s">
        <v>1049</v>
      </c>
      <c r="B373" s="10" t="s">
        <v>174</v>
      </c>
      <c r="C373" s="10" t="s">
        <v>50</v>
      </c>
      <c r="D373" s="10" t="s">
        <v>175</v>
      </c>
      <c r="E373" s="11" t="s">
        <v>68</v>
      </c>
      <c r="F373" s="12">
        <v>4.04</v>
      </c>
      <c r="G373" s="13">
        <v>21.33</v>
      </c>
      <c r="H373" s="13">
        <f>TRUNC(TRUNC(G373 * J5, 2) + G373, 2)</f>
        <v>26.63</v>
      </c>
      <c r="I373" s="13">
        <f t="shared" si="5"/>
        <v>107.58</v>
      </c>
      <c r="J373" s="14">
        <f>I373 / J4</f>
        <v>2.1114974273411712E-4</v>
      </c>
    </row>
    <row r="374" spans="1:10" ht="39" customHeight="1" x14ac:dyDescent="0.25">
      <c r="A374" s="10" t="s">
        <v>1050</v>
      </c>
      <c r="B374" s="10" t="s">
        <v>179</v>
      </c>
      <c r="C374" s="10" t="s">
        <v>180</v>
      </c>
      <c r="D374" s="10" t="s">
        <v>181</v>
      </c>
      <c r="E374" s="11" t="s">
        <v>88</v>
      </c>
      <c r="F374" s="12">
        <v>0.44</v>
      </c>
      <c r="G374" s="13">
        <v>911.73</v>
      </c>
      <c r="H374" s="13">
        <f>TRUNC(TRUNC(G374 * J5, 2) + G374, 2)</f>
        <v>1138.47</v>
      </c>
      <c r="I374" s="13">
        <f t="shared" si="5"/>
        <v>500.92</v>
      </c>
      <c r="J374" s="14">
        <f>I374 / J4</f>
        <v>9.8316721630762184E-4</v>
      </c>
    </row>
    <row r="375" spans="1:10" ht="26.1" customHeight="1" x14ac:dyDescent="0.25">
      <c r="A375" s="10" t="s">
        <v>1051</v>
      </c>
      <c r="B375" s="10" t="s">
        <v>190</v>
      </c>
      <c r="C375" s="10" t="s">
        <v>50</v>
      </c>
      <c r="D375" s="10" t="s">
        <v>191</v>
      </c>
      <c r="E375" s="11" t="s">
        <v>53</v>
      </c>
      <c r="F375" s="12">
        <v>6.46</v>
      </c>
      <c r="G375" s="13">
        <v>43.15</v>
      </c>
      <c r="H375" s="13">
        <f>TRUNC(TRUNC(G375 * J5, 2) + G375, 2)</f>
        <v>53.88</v>
      </c>
      <c r="I375" s="13">
        <f t="shared" si="5"/>
        <v>348.06</v>
      </c>
      <c r="J375" s="14">
        <f>I375 / J4</f>
        <v>6.8314537512583016E-4</v>
      </c>
    </row>
    <row r="376" spans="1:10" ht="24" customHeight="1" x14ac:dyDescent="0.25">
      <c r="A376" s="5" t="s">
        <v>1052</v>
      </c>
      <c r="B376" s="5" t="s">
        <v>711</v>
      </c>
      <c r="C376" s="5"/>
      <c r="D376" s="5" t="s">
        <v>722</v>
      </c>
      <c r="E376" s="6"/>
      <c r="F376" s="7">
        <v>1</v>
      </c>
      <c r="G376" s="7" t="s">
        <v>638</v>
      </c>
      <c r="H376" s="8">
        <f>I377 + I378 + I379 + I380 + I381 + I382</f>
        <v>309.57</v>
      </c>
      <c r="I376" s="8">
        <f t="shared" si="5"/>
        <v>309.57</v>
      </c>
      <c r="J376" s="9">
        <f>I376 / J4</f>
        <v>6.0760016599926232E-4</v>
      </c>
    </row>
    <row r="377" spans="1:10" ht="39" customHeight="1" x14ac:dyDescent="0.25">
      <c r="A377" s="10" t="s">
        <v>1053</v>
      </c>
      <c r="B377" s="10" t="s">
        <v>141</v>
      </c>
      <c r="C377" s="10" t="s">
        <v>50</v>
      </c>
      <c r="D377" s="10" t="s">
        <v>142</v>
      </c>
      <c r="E377" s="11" t="s">
        <v>53</v>
      </c>
      <c r="F377" s="12">
        <v>0.34</v>
      </c>
      <c r="G377" s="13">
        <v>50.09</v>
      </c>
      <c r="H377" s="13">
        <f>TRUNC(TRUNC(G377 * J5, 2) + G377, 2)</f>
        <v>62.54</v>
      </c>
      <c r="I377" s="13">
        <f t="shared" si="5"/>
        <v>21.26</v>
      </c>
      <c r="J377" s="14">
        <f>I377 / J4</f>
        <v>4.1727491453126332E-5</v>
      </c>
    </row>
    <row r="378" spans="1:10" ht="39" customHeight="1" x14ac:dyDescent="0.25">
      <c r="A378" s="10" t="s">
        <v>1054</v>
      </c>
      <c r="B378" s="10" t="s">
        <v>200</v>
      </c>
      <c r="C378" s="10" t="s">
        <v>50</v>
      </c>
      <c r="D378" s="10" t="s">
        <v>201</v>
      </c>
      <c r="E378" s="11" t="s">
        <v>53</v>
      </c>
      <c r="F378" s="12">
        <v>0.86</v>
      </c>
      <c r="G378" s="13">
        <v>77.91</v>
      </c>
      <c r="H378" s="13">
        <f>TRUNC(TRUNC(G378 * J5, 2) + G378, 2)</f>
        <v>97.28</v>
      </c>
      <c r="I378" s="13">
        <f t="shared" si="5"/>
        <v>83.66</v>
      </c>
      <c r="J378" s="14">
        <f>I378 / J4</f>
        <v>1.6420140804179439E-4</v>
      </c>
    </row>
    <row r="379" spans="1:10" ht="39" customHeight="1" x14ac:dyDescent="0.25">
      <c r="A379" s="10" t="s">
        <v>1055</v>
      </c>
      <c r="B379" s="10" t="s">
        <v>205</v>
      </c>
      <c r="C379" s="10" t="s">
        <v>50</v>
      </c>
      <c r="D379" s="10" t="s">
        <v>206</v>
      </c>
      <c r="E379" s="11" t="s">
        <v>68</v>
      </c>
      <c r="F379" s="12">
        <v>0.81</v>
      </c>
      <c r="G379" s="13">
        <v>17.8</v>
      </c>
      <c r="H379" s="13">
        <f>TRUNC(TRUNC(G379 * J5, 2) + G379, 2)</f>
        <v>22.22</v>
      </c>
      <c r="I379" s="13">
        <f t="shared" si="5"/>
        <v>17.989999999999998</v>
      </c>
      <c r="J379" s="14">
        <f>I379 / J4</f>
        <v>3.5309387170354781E-5</v>
      </c>
    </row>
    <row r="380" spans="1:10" ht="39" customHeight="1" x14ac:dyDescent="0.25">
      <c r="A380" s="10" t="s">
        <v>1056</v>
      </c>
      <c r="B380" s="10" t="s">
        <v>208</v>
      </c>
      <c r="C380" s="10" t="s">
        <v>50</v>
      </c>
      <c r="D380" s="10" t="s">
        <v>209</v>
      </c>
      <c r="E380" s="11" t="s">
        <v>68</v>
      </c>
      <c r="F380" s="12">
        <v>3.26</v>
      </c>
      <c r="G380" s="13">
        <v>15.05</v>
      </c>
      <c r="H380" s="13">
        <f>TRUNC(TRUNC(G380 * J5, 2) + G380, 2)</f>
        <v>18.79</v>
      </c>
      <c r="I380" s="13">
        <f t="shared" si="5"/>
        <v>61.25</v>
      </c>
      <c r="J380" s="14">
        <f>I380 / J4</f>
        <v>1.2021678511307562E-4</v>
      </c>
    </row>
    <row r="381" spans="1:10" ht="39" customHeight="1" x14ac:dyDescent="0.25">
      <c r="A381" s="10" t="s">
        <v>1057</v>
      </c>
      <c r="B381" s="10" t="s">
        <v>179</v>
      </c>
      <c r="C381" s="10" t="s">
        <v>180</v>
      </c>
      <c r="D381" s="10" t="s">
        <v>181</v>
      </c>
      <c r="E381" s="11" t="s">
        <v>88</v>
      </c>
      <c r="F381" s="12">
        <v>0.06</v>
      </c>
      <c r="G381" s="13">
        <v>911.73</v>
      </c>
      <c r="H381" s="13">
        <f>TRUNC(TRUNC(G381 * J5, 2) + G381, 2)</f>
        <v>1138.47</v>
      </c>
      <c r="I381" s="13">
        <f t="shared" si="5"/>
        <v>68.3</v>
      </c>
      <c r="J381" s="14">
        <f>I381 / J4</f>
        <v>1.340539824199684E-4</v>
      </c>
    </row>
    <row r="382" spans="1:10" ht="26.1" customHeight="1" x14ac:dyDescent="0.25">
      <c r="A382" s="10" t="s">
        <v>1058</v>
      </c>
      <c r="B382" s="10" t="s">
        <v>190</v>
      </c>
      <c r="C382" s="10" t="s">
        <v>50</v>
      </c>
      <c r="D382" s="10" t="s">
        <v>191</v>
      </c>
      <c r="E382" s="11" t="s">
        <v>53</v>
      </c>
      <c r="F382" s="12">
        <v>1.06</v>
      </c>
      <c r="G382" s="13">
        <v>43.15</v>
      </c>
      <c r="H382" s="13">
        <f>TRUNC(TRUNC(G382 * J5, 2) + G382, 2)</f>
        <v>53.88</v>
      </c>
      <c r="I382" s="13">
        <f t="shared" si="5"/>
        <v>57.11</v>
      </c>
      <c r="J382" s="14">
        <f>I382 / J4</f>
        <v>1.1209111180094283E-4</v>
      </c>
    </row>
    <row r="383" spans="1:10" ht="24" customHeight="1" x14ac:dyDescent="0.25">
      <c r="A383" s="5" t="s">
        <v>1059</v>
      </c>
      <c r="B383" s="5" t="s">
        <v>711</v>
      </c>
      <c r="C383" s="5"/>
      <c r="D383" s="5" t="s">
        <v>727</v>
      </c>
      <c r="E383" s="6"/>
      <c r="F383" s="7">
        <v>1</v>
      </c>
      <c r="G383" s="7" t="s">
        <v>638</v>
      </c>
      <c r="H383" s="8">
        <f>I384 + I389</f>
        <v>478.79999999999995</v>
      </c>
      <c r="I383" s="8">
        <f t="shared" si="5"/>
        <v>478.8</v>
      </c>
      <c r="J383" s="9">
        <f>I383 / J4</f>
        <v>9.3975178305535684E-4</v>
      </c>
    </row>
    <row r="384" spans="1:10" ht="24" customHeight="1" x14ac:dyDescent="0.25">
      <c r="A384" s="5" t="s">
        <v>1060</v>
      </c>
      <c r="B384" s="5" t="s">
        <v>711</v>
      </c>
      <c r="C384" s="5"/>
      <c r="D384" s="5" t="s">
        <v>729</v>
      </c>
      <c r="E384" s="6"/>
      <c r="F384" s="7">
        <v>1</v>
      </c>
      <c r="G384" s="7" t="s">
        <v>638</v>
      </c>
      <c r="H384" s="8">
        <f>I385 + I386 + I387 + I388</f>
        <v>344.28000000000003</v>
      </c>
      <c r="I384" s="8">
        <f t="shared" si="5"/>
        <v>344.28</v>
      </c>
      <c r="J384" s="9">
        <f>I384 / J4</f>
        <v>6.7572628210170894E-4</v>
      </c>
    </row>
    <row r="385" spans="1:10" ht="51.9" customHeight="1" x14ac:dyDescent="0.25">
      <c r="A385" s="10" t="s">
        <v>1061</v>
      </c>
      <c r="B385" s="10" t="s">
        <v>213</v>
      </c>
      <c r="C385" s="10" t="s">
        <v>50</v>
      </c>
      <c r="D385" s="10" t="s">
        <v>214</v>
      </c>
      <c r="E385" s="11" t="s">
        <v>53</v>
      </c>
      <c r="F385" s="12">
        <v>1.76</v>
      </c>
      <c r="G385" s="13">
        <v>60.72</v>
      </c>
      <c r="H385" s="13">
        <f>TRUNC(TRUNC(G385 * J5, 2) + G385, 2)</f>
        <v>75.819999999999993</v>
      </c>
      <c r="I385" s="13">
        <f t="shared" si="5"/>
        <v>133.44</v>
      </c>
      <c r="J385" s="14">
        <f>I385 / J4</f>
        <v>2.6190576008961321E-4</v>
      </c>
    </row>
    <row r="386" spans="1:10" ht="39" customHeight="1" x14ac:dyDescent="0.25">
      <c r="A386" s="10" t="s">
        <v>1062</v>
      </c>
      <c r="B386" s="10" t="s">
        <v>228</v>
      </c>
      <c r="C386" s="10" t="s">
        <v>50</v>
      </c>
      <c r="D386" s="10" t="s">
        <v>229</v>
      </c>
      <c r="E386" s="11" t="s">
        <v>68</v>
      </c>
      <c r="F386" s="12">
        <v>2.5299999999999998</v>
      </c>
      <c r="G386" s="13">
        <v>14.88</v>
      </c>
      <c r="H386" s="13">
        <f>TRUNC(TRUNC(G386 * J5, 2) + G386, 2)</f>
        <v>18.579999999999998</v>
      </c>
      <c r="I386" s="13">
        <f t="shared" si="5"/>
        <v>47</v>
      </c>
      <c r="J386" s="14">
        <f>I386 / J4</f>
        <v>9.2247982045951896E-5</v>
      </c>
    </row>
    <row r="387" spans="1:10" ht="39" customHeight="1" x14ac:dyDescent="0.25">
      <c r="A387" s="10" t="s">
        <v>1063</v>
      </c>
      <c r="B387" s="10" t="s">
        <v>231</v>
      </c>
      <c r="C387" s="10" t="s">
        <v>50</v>
      </c>
      <c r="D387" s="10" t="s">
        <v>232</v>
      </c>
      <c r="E387" s="11" t="s">
        <v>68</v>
      </c>
      <c r="F387" s="12">
        <v>5.18</v>
      </c>
      <c r="G387" s="13">
        <v>11.47</v>
      </c>
      <c r="H387" s="13">
        <f>TRUNC(TRUNC(G387 * J5, 2) + G387, 2)</f>
        <v>14.32</v>
      </c>
      <c r="I387" s="13">
        <f t="shared" si="5"/>
        <v>74.17</v>
      </c>
      <c r="J387" s="14">
        <f>I387 / J4</f>
        <v>1.4557516656060111E-4</v>
      </c>
    </row>
    <row r="388" spans="1:10" ht="39" customHeight="1" x14ac:dyDescent="0.25">
      <c r="A388" s="10" t="s">
        <v>1064</v>
      </c>
      <c r="B388" s="10" t="s">
        <v>234</v>
      </c>
      <c r="C388" s="10" t="s">
        <v>50</v>
      </c>
      <c r="D388" s="10" t="s">
        <v>235</v>
      </c>
      <c r="E388" s="11" t="s">
        <v>88</v>
      </c>
      <c r="F388" s="12">
        <v>0.08</v>
      </c>
      <c r="G388" s="13">
        <v>897.71</v>
      </c>
      <c r="H388" s="13">
        <f>TRUNC(TRUNC(G388 * J5, 2) + G388, 2)</f>
        <v>1120.97</v>
      </c>
      <c r="I388" s="13">
        <f t="shared" si="5"/>
        <v>89.67</v>
      </c>
      <c r="J388" s="14">
        <f>I388 / J4</f>
        <v>1.7599737340554271E-4</v>
      </c>
    </row>
    <row r="389" spans="1:10" ht="24" customHeight="1" x14ac:dyDescent="0.25">
      <c r="A389" s="5" t="s">
        <v>1065</v>
      </c>
      <c r="B389" s="5" t="s">
        <v>711</v>
      </c>
      <c r="C389" s="5"/>
      <c r="D389" s="5" t="s">
        <v>731</v>
      </c>
      <c r="E389" s="6"/>
      <c r="F389" s="7">
        <v>1</v>
      </c>
      <c r="G389" s="7" t="s">
        <v>638</v>
      </c>
      <c r="H389" s="8">
        <f>I390 + I391 + I392</f>
        <v>134.51999999999998</v>
      </c>
      <c r="I389" s="8">
        <f t="shared" si="5"/>
        <v>134.52000000000001</v>
      </c>
      <c r="J389" s="9">
        <f>I389 / J4</f>
        <v>2.640255009536479E-4</v>
      </c>
    </row>
    <row r="390" spans="1:10" ht="51.9" customHeight="1" x14ac:dyDescent="0.25">
      <c r="A390" s="10" t="s">
        <v>1066</v>
      </c>
      <c r="B390" s="10" t="s">
        <v>238</v>
      </c>
      <c r="C390" s="10" t="s">
        <v>50</v>
      </c>
      <c r="D390" s="10" t="s">
        <v>239</v>
      </c>
      <c r="E390" s="11" t="s">
        <v>53</v>
      </c>
      <c r="F390" s="12">
        <v>0.56999999999999995</v>
      </c>
      <c r="G390" s="13">
        <v>76.91</v>
      </c>
      <c r="H390" s="13">
        <f>TRUNC(TRUNC(G390 * J5, 2) + G390, 2)</f>
        <v>96.03</v>
      </c>
      <c r="I390" s="13">
        <f t="shared" si="5"/>
        <v>54.73</v>
      </c>
      <c r="J390" s="14">
        <f>I390 / J4</f>
        <v>1.074198310079776E-4</v>
      </c>
    </row>
    <row r="391" spans="1:10" ht="39" customHeight="1" x14ac:dyDescent="0.25">
      <c r="A391" s="10" t="s">
        <v>1067</v>
      </c>
      <c r="B391" s="10" t="s">
        <v>228</v>
      </c>
      <c r="C391" s="10" t="s">
        <v>50</v>
      </c>
      <c r="D391" s="10" t="s">
        <v>229</v>
      </c>
      <c r="E391" s="11" t="s">
        <v>68</v>
      </c>
      <c r="F391" s="12">
        <v>1.88</v>
      </c>
      <c r="G391" s="13">
        <v>14.88</v>
      </c>
      <c r="H391" s="13">
        <f>TRUNC(TRUNC(G391 * J5, 2) + G391, 2)</f>
        <v>18.579999999999998</v>
      </c>
      <c r="I391" s="13">
        <f t="shared" ref="I391:I404" si="6">TRUNC(F391 * H391,2)</f>
        <v>34.93</v>
      </c>
      <c r="J391" s="14">
        <f>I391 / J4</f>
        <v>6.8557915167342557E-5</v>
      </c>
    </row>
    <row r="392" spans="1:10" ht="39" customHeight="1" x14ac:dyDescent="0.25">
      <c r="A392" s="10" t="s">
        <v>1068</v>
      </c>
      <c r="B392" s="10" t="s">
        <v>247</v>
      </c>
      <c r="C392" s="10" t="s">
        <v>50</v>
      </c>
      <c r="D392" s="10" t="s">
        <v>248</v>
      </c>
      <c r="E392" s="11" t="s">
        <v>88</v>
      </c>
      <c r="F392" s="12">
        <v>0.04</v>
      </c>
      <c r="G392" s="13">
        <v>898.14</v>
      </c>
      <c r="H392" s="13">
        <f>TRUNC(TRUNC(G392 * J5, 2) + G392, 2)</f>
        <v>1121.5</v>
      </c>
      <c r="I392" s="13">
        <f t="shared" si="6"/>
        <v>44.86</v>
      </c>
      <c r="J392" s="14">
        <f>I392 / J4</f>
        <v>8.8047754778327708E-5</v>
      </c>
    </row>
    <row r="393" spans="1:10" ht="24" customHeight="1" x14ac:dyDescent="0.25">
      <c r="A393" s="5" t="s">
        <v>1069</v>
      </c>
      <c r="B393" s="5" t="s">
        <v>711</v>
      </c>
      <c r="C393" s="5"/>
      <c r="D393" s="5" t="s">
        <v>734</v>
      </c>
      <c r="E393" s="6"/>
      <c r="F393" s="7">
        <v>1</v>
      </c>
      <c r="G393" s="7" t="s">
        <v>638</v>
      </c>
      <c r="H393" s="8">
        <f>I394 + I395</f>
        <v>760.93</v>
      </c>
      <c r="I393" s="8">
        <f t="shared" si="6"/>
        <v>760.93</v>
      </c>
      <c r="J393" s="9">
        <f>I393 / J4</f>
        <v>1.4934948293239612E-3</v>
      </c>
    </row>
    <row r="394" spans="1:10" ht="51.9" customHeight="1" x14ac:dyDescent="0.25">
      <c r="A394" s="10" t="s">
        <v>1070</v>
      </c>
      <c r="B394" s="10" t="s">
        <v>250</v>
      </c>
      <c r="C394" s="10" t="s">
        <v>180</v>
      </c>
      <c r="D394" s="10" t="s">
        <v>251</v>
      </c>
      <c r="E394" s="11" t="s">
        <v>53</v>
      </c>
      <c r="F394" s="12">
        <v>3.56</v>
      </c>
      <c r="G394" s="13">
        <v>165.24</v>
      </c>
      <c r="H394" s="13">
        <f>TRUNC(TRUNC(G394 * J5, 2) + G394, 2)</f>
        <v>206.33</v>
      </c>
      <c r="I394" s="13">
        <f t="shared" si="6"/>
        <v>734.53</v>
      </c>
      <c r="J394" s="14">
        <f>I394 / J4</f>
        <v>1.4416789415364478E-3</v>
      </c>
    </row>
    <row r="395" spans="1:10" ht="26.1" customHeight="1" x14ac:dyDescent="0.25">
      <c r="A395" s="10" t="s">
        <v>1071</v>
      </c>
      <c r="B395" s="10" t="s">
        <v>264</v>
      </c>
      <c r="C395" s="10" t="s">
        <v>50</v>
      </c>
      <c r="D395" s="10" t="s">
        <v>265</v>
      </c>
      <c r="E395" s="11" t="s">
        <v>75</v>
      </c>
      <c r="F395" s="12">
        <v>1.62</v>
      </c>
      <c r="G395" s="13">
        <v>13.06</v>
      </c>
      <c r="H395" s="13">
        <f>TRUNC(TRUNC(G395 * J5, 2) + G395, 2)</f>
        <v>16.3</v>
      </c>
      <c r="I395" s="13">
        <f t="shared" si="6"/>
        <v>26.4</v>
      </c>
      <c r="J395" s="14">
        <f>I395 / J4</f>
        <v>5.1815887787513403E-5</v>
      </c>
    </row>
    <row r="396" spans="1:10" ht="24" customHeight="1" x14ac:dyDescent="0.25">
      <c r="A396" s="5" t="s">
        <v>1072</v>
      </c>
      <c r="B396" s="5" t="s">
        <v>711</v>
      </c>
      <c r="C396" s="5"/>
      <c r="D396" s="5" t="s">
        <v>736</v>
      </c>
      <c r="E396" s="6"/>
      <c r="F396" s="7">
        <v>1</v>
      </c>
      <c r="G396" s="7" t="s">
        <v>638</v>
      </c>
      <c r="H396" s="8">
        <f>I397 + I398 + I399 + I400</f>
        <v>637.86999999999989</v>
      </c>
      <c r="I396" s="8">
        <f t="shared" si="6"/>
        <v>637.87</v>
      </c>
      <c r="J396" s="9">
        <f>I396 / J4</f>
        <v>1.2519621342053477E-3</v>
      </c>
    </row>
    <row r="397" spans="1:10" ht="51.9" customHeight="1" x14ac:dyDescent="0.25">
      <c r="A397" s="10" t="s">
        <v>1073</v>
      </c>
      <c r="B397" s="10" t="s">
        <v>270</v>
      </c>
      <c r="C397" s="10" t="s">
        <v>50</v>
      </c>
      <c r="D397" s="10" t="s">
        <v>737</v>
      </c>
      <c r="E397" s="11" t="s">
        <v>53</v>
      </c>
      <c r="F397" s="12">
        <v>7.43</v>
      </c>
      <c r="G397" s="13">
        <v>7.94</v>
      </c>
      <c r="H397" s="13">
        <f>TRUNC(TRUNC(G397 * J5, 2) + G397, 2)</f>
        <v>9.91</v>
      </c>
      <c r="I397" s="13">
        <f t="shared" si="6"/>
        <v>73.63</v>
      </c>
      <c r="J397" s="14">
        <f>I397 / J4</f>
        <v>1.4451529612858379E-4</v>
      </c>
    </row>
    <row r="398" spans="1:10" ht="51.9" customHeight="1" x14ac:dyDescent="0.25">
      <c r="A398" s="10" t="s">
        <v>1074</v>
      </c>
      <c r="B398" s="10" t="s">
        <v>276</v>
      </c>
      <c r="C398" s="10" t="s">
        <v>50</v>
      </c>
      <c r="D398" s="10" t="s">
        <v>277</v>
      </c>
      <c r="E398" s="11" t="s">
        <v>53</v>
      </c>
      <c r="F398" s="12">
        <v>7.43</v>
      </c>
      <c r="G398" s="13">
        <v>43.63</v>
      </c>
      <c r="H398" s="13">
        <f>TRUNC(TRUNC(G398 * J5, 2) + G398, 2)</f>
        <v>54.48</v>
      </c>
      <c r="I398" s="13">
        <f t="shared" si="6"/>
        <v>404.78</v>
      </c>
      <c r="J398" s="14">
        <f>I398 / J4</f>
        <v>7.9447102494809377E-4</v>
      </c>
    </row>
    <row r="399" spans="1:10" ht="26.1" customHeight="1" x14ac:dyDescent="0.25">
      <c r="A399" s="10" t="s">
        <v>1075</v>
      </c>
      <c r="B399" s="10" t="s">
        <v>282</v>
      </c>
      <c r="C399" s="10" t="s">
        <v>50</v>
      </c>
      <c r="D399" s="10" t="s">
        <v>283</v>
      </c>
      <c r="E399" s="11" t="s">
        <v>75</v>
      </c>
      <c r="F399" s="12">
        <v>1.62</v>
      </c>
      <c r="G399" s="13">
        <v>44.96</v>
      </c>
      <c r="H399" s="13">
        <f>TRUNC(TRUNC(G399 * J5, 2) + G399, 2)</f>
        <v>56.14</v>
      </c>
      <c r="I399" s="13">
        <f t="shared" si="6"/>
        <v>90.94</v>
      </c>
      <c r="J399" s="14">
        <f>I399 / J4</f>
        <v>1.7849003164380567E-4</v>
      </c>
    </row>
    <row r="400" spans="1:10" ht="26.1" customHeight="1" x14ac:dyDescent="0.25">
      <c r="A400" s="10" t="s">
        <v>1076</v>
      </c>
      <c r="B400" s="10" t="s">
        <v>293</v>
      </c>
      <c r="C400" s="10" t="s">
        <v>50</v>
      </c>
      <c r="D400" s="10" t="s">
        <v>294</v>
      </c>
      <c r="E400" s="11" t="s">
        <v>75</v>
      </c>
      <c r="F400" s="12">
        <v>1.62</v>
      </c>
      <c r="G400" s="13">
        <v>33.880000000000003</v>
      </c>
      <c r="H400" s="13">
        <f>TRUNC(TRUNC(G400 * J5, 2) + G400, 2)</f>
        <v>42.3</v>
      </c>
      <c r="I400" s="13">
        <f t="shared" si="6"/>
        <v>68.52</v>
      </c>
      <c r="J400" s="14">
        <f>I400 / J4</f>
        <v>1.3448578148486434E-4</v>
      </c>
    </row>
    <row r="401" spans="1:10" ht="24" customHeight="1" x14ac:dyDescent="0.25">
      <c r="A401" s="5" t="s">
        <v>1077</v>
      </c>
      <c r="B401" s="5" t="s">
        <v>711</v>
      </c>
      <c r="C401" s="5"/>
      <c r="D401" s="5" t="s">
        <v>739</v>
      </c>
      <c r="E401" s="6"/>
      <c r="F401" s="7">
        <v>1</v>
      </c>
      <c r="G401" s="7" t="s">
        <v>638</v>
      </c>
      <c r="H401" s="8">
        <f>I402</f>
        <v>159.07</v>
      </c>
      <c r="I401" s="8">
        <f t="shared" si="6"/>
        <v>159.07</v>
      </c>
      <c r="J401" s="9">
        <f>I401 / J4</f>
        <v>3.1221035114999081E-4</v>
      </c>
    </row>
    <row r="402" spans="1:10" ht="26.1" customHeight="1" x14ac:dyDescent="0.25">
      <c r="A402" s="10" t="s">
        <v>1078</v>
      </c>
      <c r="B402" s="10" t="s">
        <v>305</v>
      </c>
      <c r="C402" s="10" t="s">
        <v>50</v>
      </c>
      <c r="D402" s="10" t="s">
        <v>306</v>
      </c>
      <c r="E402" s="11" t="s">
        <v>53</v>
      </c>
      <c r="F402" s="12">
        <v>7.43</v>
      </c>
      <c r="G402" s="13">
        <v>17.149999999999999</v>
      </c>
      <c r="H402" s="13">
        <f>TRUNC(TRUNC(G402 * J5, 2) + G402, 2)</f>
        <v>21.41</v>
      </c>
      <c r="I402" s="13">
        <f t="shared" si="6"/>
        <v>159.07</v>
      </c>
      <c r="J402" s="14">
        <f>I402 / J4</f>
        <v>3.1221035114999081E-4</v>
      </c>
    </row>
    <row r="403" spans="1:10" ht="24" customHeight="1" x14ac:dyDescent="0.25">
      <c r="A403" s="5" t="s">
        <v>34</v>
      </c>
      <c r="B403" s="5" t="s">
        <v>711</v>
      </c>
      <c r="C403" s="5"/>
      <c r="D403" s="5" t="s">
        <v>35</v>
      </c>
      <c r="E403" s="6"/>
      <c r="F403" s="7">
        <v>1</v>
      </c>
      <c r="G403" s="7" t="s">
        <v>638</v>
      </c>
      <c r="H403" s="8">
        <f>I404</f>
        <v>1542.67</v>
      </c>
      <c r="I403" s="8">
        <f t="shared" si="6"/>
        <v>1542.67</v>
      </c>
      <c r="J403" s="9">
        <f>I403 / J4</f>
        <v>3.0278339247410348E-3</v>
      </c>
    </row>
    <row r="404" spans="1:10" ht="26.1" customHeight="1" x14ac:dyDescent="0.25">
      <c r="A404" s="10" t="s">
        <v>343</v>
      </c>
      <c r="B404" s="10" t="s">
        <v>344</v>
      </c>
      <c r="C404" s="10" t="s">
        <v>180</v>
      </c>
      <c r="D404" s="10" t="s">
        <v>345</v>
      </c>
      <c r="E404" s="11" t="s">
        <v>347</v>
      </c>
      <c r="F404" s="12">
        <v>5.52</v>
      </c>
      <c r="G404" s="13">
        <v>223.81</v>
      </c>
      <c r="H404" s="13">
        <f>TRUNC(TRUNC(G404 * J5, 2) + G404, 2)</f>
        <v>279.47000000000003</v>
      </c>
      <c r="I404" s="13">
        <f t="shared" si="6"/>
        <v>1542.67</v>
      </c>
      <c r="J404" s="14">
        <f>I404 / J4</f>
        <v>3.0278339247410348E-3</v>
      </c>
    </row>
    <row r="405" spans="1:10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</row>
    <row r="406" spans="1:10" x14ac:dyDescent="0.25">
      <c r="A406" s="39"/>
      <c r="B406" s="39"/>
      <c r="C406" s="39"/>
      <c r="D406" s="32"/>
      <c r="E406" s="29"/>
      <c r="F406" s="40" t="s">
        <v>36</v>
      </c>
      <c r="G406" s="39"/>
      <c r="H406" s="41">
        <v>408045.65</v>
      </c>
      <c r="I406" s="39"/>
      <c r="J406" s="39"/>
    </row>
    <row r="407" spans="1:10" x14ac:dyDescent="0.25">
      <c r="A407" s="39"/>
      <c r="B407" s="39"/>
      <c r="C407" s="39"/>
      <c r="D407" s="32"/>
      <c r="E407" s="29"/>
      <c r="F407" s="40" t="s">
        <v>37</v>
      </c>
      <c r="G407" s="39"/>
      <c r="H407" s="41">
        <v>101450.59</v>
      </c>
      <c r="I407" s="39"/>
      <c r="J407" s="39"/>
    </row>
    <row r="408" spans="1:10" x14ac:dyDescent="0.25">
      <c r="A408" s="39"/>
      <c r="B408" s="39"/>
      <c r="C408" s="39"/>
      <c r="D408" s="32"/>
      <c r="E408" s="29"/>
      <c r="F408" s="40" t="s">
        <v>38</v>
      </c>
      <c r="G408" s="39"/>
      <c r="H408" s="41">
        <v>509496.24</v>
      </c>
      <c r="I408" s="39"/>
      <c r="J408" s="39"/>
    </row>
    <row r="409" spans="1:10" ht="60" customHeight="1" x14ac:dyDescent="0.25">
      <c r="A409" s="28"/>
      <c r="B409" s="28"/>
      <c r="C409" s="28"/>
      <c r="D409" s="28"/>
      <c r="E409" s="28"/>
      <c r="F409" s="28"/>
      <c r="G409" s="28"/>
      <c r="H409" s="28"/>
      <c r="I409" s="28"/>
      <c r="J409" s="28"/>
    </row>
    <row r="410" spans="1:10" ht="69.900000000000006" customHeight="1" x14ac:dyDescent="0.25">
      <c r="A410" s="37" t="s">
        <v>39</v>
      </c>
      <c r="B410" s="38"/>
      <c r="C410" s="38"/>
      <c r="D410" s="38"/>
      <c r="E410" s="38"/>
      <c r="F410" s="38"/>
      <c r="G410" s="38"/>
      <c r="H410" s="38"/>
      <c r="I410" s="38"/>
      <c r="J410" s="38"/>
    </row>
  </sheetData>
  <mergeCells count="17">
    <mergeCell ref="E1:F1"/>
    <mergeCell ref="G1:H1"/>
    <mergeCell ref="I1:J1"/>
    <mergeCell ref="E2:F2"/>
    <mergeCell ref="G2:H2"/>
    <mergeCell ref="I2:J2"/>
    <mergeCell ref="A408:C408"/>
    <mergeCell ref="F408:G408"/>
    <mergeCell ref="H408:J408"/>
    <mergeCell ref="A410:J410"/>
    <mergeCell ref="A3:J3"/>
    <mergeCell ref="A406:C406"/>
    <mergeCell ref="F406:G406"/>
    <mergeCell ref="H406:J406"/>
    <mergeCell ref="A407:C407"/>
    <mergeCell ref="F407:G407"/>
    <mergeCell ref="H407:J407"/>
  </mergeCells>
  <pageMargins left="0.7" right="0.7" top="0.75" bottom="0.75" header="0.3" footer="0.3"/>
  <pageSetup paperSize="9" scale="46" fitToHeight="0" orientation="portrait" r:id="rId1"/>
  <headerFooter>
    <oddHeader>&amp;L &amp;CMUNICÍPIO DE ÁGUA BOA
CNPJ: 15.023.898/0001-90 &amp;R</oddHeader>
    <oddFooter>&amp;L &amp;CAvenida Planalto  - Centro - Água Boa / MT
(66) 3468-6400 / protocolo.eng@aguaboa.mt.gov.br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67"/>
  <sheetViews>
    <sheetView showWhiteSpace="0" workbookViewId="0">
      <selection activeCell="A4" sqref="A4:J4"/>
    </sheetView>
  </sheetViews>
  <sheetFormatPr defaultRowHeight="13.8" x14ac:dyDescent="0.25"/>
  <cols>
    <col min="1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11" width="14" bestFit="1" customWidth="1"/>
  </cols>
  <sheetData>
    <row r="1" spans="1:10" x14ac:dyDescent="0.25">
      <c r="A1" s="1"/>
      <c r="B1" s="1"/>
      <c r="C1" s="43" t="s">
        <v>40</v>
      </c>
      <c r="D1" s="43"/>
      <c r="E1" s="43" t="s">
        <v>1</v>
      </c>
      <c r="F1" s="43"/>
      <c r="G1" s="43" t="s">
        <v>2</v>
      </c>
      <c r="H1" s="43"/>
      <c r="I1" s="43" t="s">
        <v>3</v>
      </c>
      <c r="J1" s="43"/>
    </row>
    <row r="2" spans="1:10" ht="80.099999999999994" customHeight="1" x14ac:dyDescent="0.25">
      <c r="A2" s="27"/>
      <c r="B2" s="27"/>
      <c r="C2" s="40" t="s">
        <v>4</v>
      </c>
      <c r="D2" s="40"/>
      <c r="E2" s="40" t="s">
        <v>5</v>
      </c>
      <c r="F2" s="40"/>
      <c r="G2" s="40" t="s">
        <v>6</v>
      </c>
      <c r="H2" s="40"/>
      <c r="I2" s="40" t="s">
        <v>7</v>
      </c>
      <c r="J2" s="40"/>
    </row>
    <row r="3" spans="1:10" x14ac:dyDescent="0.25">
      <c r="A3" s="44" t="s">
        <v>40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30" customHeight="1" x14ac:dyDescent="0.25">
      <c r="A4" s="44" t="s">
        <v>41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18" customHeight="1" x14ac:dyDescent="0.25">
      <c r="A5" s="2" t="s">
        <v>42</v>
      </c>
      <c r="B5" s="4" t="s">
        <v>43</v>
      </c>
      <c r="C5" s="2" t="s">
        <v>44</v>
      </c>
      <c r="D5" s="2" t="s">
        <v>10</v>
      </c>
      <c r="E5" s="42" t="s">
        <v>45</v>
      </c>
      <c r="F5" s="42"/>
      <c r="G5" s="3" t="s">
        <v>46</v>
      </c>
      <c r="H5" s="4" t="s">
        <v>11</v>
      </c>
      <c r="I5" s="4" t="s">
        <v>47</v>
      </c>
      <c r="J5" s="4" t="s">
        <v>12</v>
      </c>
    </row>
    <row r="6" spans="1:10" ht="39" customHeight="1" x14ac:dyDescent="0.25">
      <c r="A6" s="10" t="s">
        <v>48</v>
      </c>
      <c r="B6" s="12" t="s">
        <v>49</v>
      </c>
      <c r="C6" s="10" t="s">
        <v>50</v>
      </c>
      <c r="D6" s="10" t="s">
        <v>51</v>
      </c>
      <c r="E6" s="45" t="s">
        <v>52</v>
      </c>
      <c r="F6" s="45"/>
      <c r="G6" s="11" t="s">
        <v>53</v>
      </c>
      <c r="H6" s="15">
        <v>1</v>
      </c>
      <c r="I6" s="13">
        <v>501.4</v>
      </c>
      <c r="J6" s="13">
        <v>501.4</v>
      </c>
    </row>
    <row r="7" spans="1:10" ht="26.1" customHeight="1" x14ac:dyDescent="0.25">
      <c r="A7" s="17" t="s">
        <v>54</v>
      </c>
      <c r="B7" s="19" t="s">
        <v>55</v>
      </c>
      <c r="C7" s="17" t="s">
        <v>50</v>
      </c>
      <c r="D7" s="17" t="s">
        <v>56</v>
      </c>
      <c r="E7" s="48" t="s">
        <v>57</v>
      </c>
      <c r="F7" s="48"/>
      <c r="G7" s="18" t="s">
        <v>53</v>
      </c>
      <c r="H7" s="21">
        <v>0.5</v>
      </c>
      <c r="I7" s="20">
        <v>24.02</v>
      </c>
      <c r="J7" s="20">
        <v>12.01</v>
      </c>
    </row>
    <row r="8" spans="1:10" ht="24" customHeight="1" x14ac:dyDescent="0.25">
      <c r="A8" s="17" t="s">
        <v>54</v>
      </c>
      <c r="B8" s="19" t="s">
        <v>58</v>
      </c>
      <c r="C8" s="17" t="s">
        <v>50</v>
      </c>
      <c r="D8" s="17" t="s">
        <v>59</v>
      </c>
      <c r="E8" s="48" t="s">
        <v>60</v>
      </c>
      <c r="F8" s="48"/>
      <c r="G8" s="18" t="s">
        <v>61</v>
      </c>
      <c r="H8" s="21">
        <v>0.37290000000000001</v>
      </c>
      <c r="I8" s="20">
        <v>29.85</v>
      </c>
      <c r="J8" s="20">
        <v>11.13</v>
      </c>
    </row>
    <row r="9" spans="1:10" ht="24" customHeight="1" x14ac:dyDescent="0.25">
      <c r="A9" s="17" t="s">
        <v>54</v>
      </c>
      <c r="B9" s="19" t="s">
        <v>62</v>
      </c>
      <c r="C9" s="17" t="s">
        <v>50</v>
      </c>
      <c r="D9" s="17" t="s">
        <v>63</v>
      </c>
      <c r="E9" s="48" t="s">
        <v>60</v>
      </c>
      <c r="F9" s="48"/>
      <c r="G9" s="18" t="s">
        <v>61</v>
      </c>
      <c r="H9" s="21">
        <v>1.1186</v>
      </c>
      <c r="I9" s="20">
        <v>24.68</v>
      </c>
      <c r="J9" s="20">
        <v>27.6</v>
      </c>
    </row>
    <row r="10" spans="1:10" ht="26.1" customHeight="1" x14ac:dyDescent="0.25">
      <c r="A10" s="22" t="s">
        <v>64</v>
      </c>
      <c r="B10" s="24" t="s">
        <v>65</v>
      </c>
      <c r="C10" s="22" t="s">
        <v>50</v>
      </c>
      <c r="D10" s="22" t="s">
        <v>66</v>
      </c>
      <c r="E10" s="46" t="s">
        <v>67</v>
      </c>
      <c r="F10" s="46"/>
      <c r="G10" s="23" t="s">
        <v>68</v>
      </c>
      <c r="H10" s="26">
        <v>1.32E-2</v>
      </c>
      <c r="I10" s="25">
        <v>20.63</v>
      </c>
      <c r="J10" s="25">
        <v>0.27</v>
      </c>
    </row>
    <row r="11" spans="1:10" ht="24" customHeight="1" x14ac:dyDescent="0.25">
      <c r="A11" s="22" t="s">
        <v>64</v>
      </c>
      <c r="B11" s="24" t="s">
        <v>69</v>
      </c>
      <c r="C11" s="22" t="s">
        <v>50</v>
      </c>
      <c r="D11" s="22" t="s">
        <v>70</v>
      </c>
      <c r="E11" s="46" t="s">
        <v>67</v>
      </c>
      <c r="F11" s="46"/>
      <c r="G11" s="23" t="s">
        <v>68</v>
      </c>
      <c r="H11" s="26">
        <v>1.1299999999999999E-2</v>
      </c>
      <c r="I11" s="25">
        <v>38.51</v>
      </c>
      <c r="J11" s="25">
        <v>0.43</v>
      </c>
    </row>
    <row r="12" spans="1:10" ht="39" customHeight="1" x14ac:dyDescent="0.25">
      <c r="A12" s="22" t="s">
        <v>64</v>
      </c>
      <c r="B12" s="24" t="s">
        <v>71</v>
      </c>
      <c r="C12" s="22" t="s">
        <v>50</v>
      </c>
      <c r="D12" s="22" t="s">
        <v>72</v>
      </c>
      <c r="E12" s="46" t="s">
        <v>67</v>
      </c>
      <c r="F12" s="46"/>
      <c r="G12" s="23" t="s">
        <v>53</v>
      </c>
      <c r="H12" s="26">
        <v>1</v>
      </c>
      <c r="I12" s="25">
        <v>432</v>
      </c>
      <c r="J12" s="25">
        <v>432</v>
      </c>
    </row>
    <row r="13" spans="1:10" ht="26.1" customHeight="1" x14ac:dyDescent="0.25">
      <c r="A13" s="22" t="s">
        <v>64</v>
      </c>
      <c r="B13" s="24" t="s">
        <v>73</v>
      </c>
      <c r="C13" s="22" t="s">
        <v>50</v>
      </c>
      <c r="D13" s="22" t="s">
        <v>74</v>
      </c>
      <c r="E13" s="46" t="s">
        <v>67</v>
      </c>
      <c r="F13" s="46"/>
      <c r="G13" s="23" t="s">
        <v>75</v>
      </c>
      <c r="H13" s="26">
        <v>3.2082999999999999</v>
      </c>
      <c r="I13" s="25">
        <v>5.6</v>
      </c>
      <c r="J13" s="25">
        <v>17.96</v>
      </c>
    </row>
    <row r="14" spans="1:10" x14ac:dyDescent="0.25">
      <c r="A14" s="34"/>
      <c r="B14" s="34"/>
      <c r="C14" s="34"/>
      <c r="D14" s="34"/>
      <c r="E14" s="34" t="s">
        <v>76</v>
      </c>
      <c r="F14" s="35">
        <v>15.82</v>
      </c>
      <c r="G14" s="34" t="s">
        <v>77</v>
      </c>
      <c r="H14" s="35">
        <v>16.670000000000002</v>
      </c>
      <c r="I14" s="34" t="s">
        <v>78</v>
      </c>
      <c r="J14" s="35">
        <v>32.49</v>
      </c>
    </row>
    <row r="15" spans="1:10" x14ac:dyDescent="0.25">
      <c r="A15" s="34"/>
      <c r="B15" s="34"/>
      <c r="C15" s="34"/>
      <c r="D15" s="34"/>
      <c r="E15" s="34" t="s">
        <v>79</v>
      </c>
      <c r="F15" s="35">
        <v>124.69</v>
      </c>
      <c r="G15" s="34"/>
      <c r="H15" s="47" t="s">
        <v>80</v>
      </c>
      <c r="I15" s="47"/>
      <c r="J15" s="35">
        <v>626.09</v>
      </c>
    </row>
    <row r="16" spans="1:10" ht="0.9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8" customHeight="1" x14ac:dyDescent="0.25">
      <c r="A17" s="2" t="s">
        <v>81</v>
      </c>
      <c r="B17" s="4" t="s">
        <v>43</v>
      </c>
      <c r="C17" s="2" t="s">
        <v>44</v>
      </c>
      <c r="D17" s="2" t="s">
        <v>10</v>
      </c>
      <c r="E17" s="42" t="s">
        <v>45</v>
      </c>
      <c r="F17" s="42"/>
      <c r="G17" s="3" t="s">
        <v>46</v>
      </c>
      <c r="H17" s="4" t="s">
        <v>11</v>
      </c>
      <c r="I17" s="4" t="s">
        <v>47</v>
      </c>
      <c r="J17" s="4" t="s">
        <v>12</v>
      </c>
    </row>
    <row r="18" spans="1:10" ht="39" customHeight="1" x14ac:dyDescent="0.25">
      <c r="A18" s="10" t="s">
        <v>48</v>
      </c>
      <c r="B18" s="12" t="s">
        <v>82</v>
      </c>
      <c r="C18" s="10" t="s">
        <v>50</v>
      </c>
      <c r="D18" s="10" t="s">
        <v>83</v>
      </c>
      <c r="E18" s="45" t="s">
        <v>52</v>
      </c>
      <c r="F18" s="45"/>
      <c r="G18" s="11" t="s">
        <v>84</v>
      </c>
      <c r="H18" s="15">
        <v>1</v>
      </c>
      <c r="I18" s="13">
        <v>117.18</v>
      </c>
      <c r="J18" s="13">
        <v>117.18</v>
      </c>
    </row>
    <row r="19" spans="1:10" ht="24" customHeight="1" x14ac:dyDescent="0.25">
      <c r="A19" s="17" t="s">
        <v>54</v>
      </c>
      <c r="B19" s="19" t="s">
        <v>58</v>
      </c>
      <c r="C19" s="17" t="s">
        <v>50</v>
      </c>
      <c r="D19" s="17" t="s">
        <v>59</v>
      </c>
      <c r="E19" s="48" t="s">
        <v>60</v>
      </c>
      <c r="F19" s="48"/>
      <c r="G19" s="18" t="s">
        <v>61</v>
      </c>
      <c r="H19" s="21">
        <v>0.21379999999999999</v>
      </c>
      <c r="I19" s="20">
        <v>29.85</v>
      </c>
      <c r="J19" s="20">
        <v>6.38</v>
      </c>
    </row>
    <row r="20" spans="1:10" ht="39" customHeight="1" x14ac:dyDescent="0.25">
      <c r="A20" s="17" t="s">
        <v>54</v>
      </c>
      <c r="B20" s="19" t="s">
        <v>85</v>
      </c>
      <c r="C20" s="17" t="s">
        <v>50</v>
      </c>
      <c r="D20" s="17" t="s">
        <v>86</v>
      </c>
      <c r="E20" s="48" t="s">
        <v>87</v>
      </c>
      <c r="F20" s="48"/>
      <c r="G20" s="18" t="s">
        <v>88</v>
      </c>
      <c r="H20" s="21">
        <v>2.24E-2</v>
      </c>
      <c r="I20" s="20">
        <v>927.34</v>
      </c>
      <c r="J20" s="20">
        <v>20.77</v>
      </c>
    </row>
    <row r="21" spans="1:10" ht="26.1" customHeight="1" x14ac:dyDescent="0.25">
      <c r="A21" s="17" t="s">
        <v>54</v>
      </c>
      <c r="B21" s="19" t="s">
        <v>89</v>
      </c>
      <c r="C21" s="17" t="s">
        <v>50</v>
      </c>
      <c r="D21" s="17" t="s">
        <v>90</v>
      </c>
      <c r="E21" s="48" t="s">
        <v>57</v>
      </c>
      <c r="F21" s="48"/>
      <c r="G21" s="18" t="s">
        <v>53</v>
      </c>
      <c r="H21" s="21">
        <v>0.84</v>
      </c>
      <c r="I21" s="20">
        <v>18.12</v>
      </c>
      <c r="J21" s="20">
        <v>15.22</v>
      </c>
    </row>
    <row r="22" spans="1:10" ht="24" customHeight="1" x14ac:dyDescent="0.25">
      <c r="A22" s="17" t="s">
        <v>54</v>
      </c>
      <c r="B22" s="19" t="s">
        <v>62</v>
      </c>
      <c r="C22" s="17" t="s">
        <v>50</v>
      </c>
      <c r="D22" s="17" t="s">
        <v>63</v>
      </c>
      <c r="E22" s="48" t="s">
        <v>60</v>
      </c>
      <c r="F22" s="48"/>
      <c r="G22" s="18" t="s">
        <v>61</v>
      </c>
      <c r="H22" s="21">
        <v>0.64129999999999998</v>
      </c>
      <c r="I22" s="20">
        <v>24.68</v>
      </c>
      <c r="J22" s="20">
        <v>15.82</v>
      </c>
    </row>
    <row r="23" spans="1:10" ht="26.1" customHeight="1" x14ac:dyDescent="0.25">
      <c r="A23" s="17" t="s">
        <v>54</v>
      </c>
      <c r="B23" s="19" t="s">
        <v>91</v>
      </c>
      <c r="C23" s="17" t="s">
        <v>50</v>
      </c>
      <c r="D23" s="17" t="s">
        <v>92</v>
      </c>
      <c r="E23" s="48" t="s">
        <v>57</v>
      </c>
      <c r="F23" s="48"/>
      <c r="G23" s="18" t="s">
        <v>53</v>
      </c>
      <c r="H23" s="21">
        <v>0.84</v>
      </c>
      <c r="I23" s="20">
        <v>29.75</v>
      </c>
      <c r="J23" s="20">
        <v>24.99</v>
      </c>
    </row>
    <row r="24" spans="1:10" ht="26.1" customHeight="1" x14ac:dyDescent="0.25">
      <c r="A24" s="22" t="s">
        <v>64</v>
      </c>
      <c r="B24" s="24" t="s">
        <v>93</v>
      </c>
      <c r="C24" s="22" t="s">
        <v>50</v>
      </c>
      <c r="D24" s="22" t="s">
        <v>94</v>
      </c>
      <c r="E24" s="46" t="s">
        <v>67</v>
      </c>
      <c r="F24" s="46"/>
      <c r="G24" s="23" t="s">
        <v>75</v>
      </c>
      <c r="H24" s="26">
        <v>3.08</v>
      </c>
      <c r="I24" s="25">
        <v>11.04</v>
      </c>
      <c r="J24" s="25">
        <v>34</v>
      </c>
    </row>
    <row r="25" spans="1:10" x14ac:dyDescent="0.25">
      <c r="A25" s="34"/>
      <c r="B25" s="34"/>
      <c r="C25" s="34"/>
      <c r="D25" s="34"/>
      <c r="E25" s="34" t="s">
        <v>76</v>
      </c>
      <c r="F25" s="35">
        <v>14.89</v>
      </c>
      <c r="G25" s="34" t="s">
        <v>77</v>
      </c>
      <c r="H25" s="35">
        <v>15.69</v>
      </c>
      <c r="I25" s="34" t="s">
        <v>78</v>
      </c>
      <c r="J25" s="35">
        <v>30.58</v>
      </c>
    </row>
    <row r="26" spans="1:10" x14ac:dyDescent="0.25">
      <c r="A26" s="34"/>
      <c r="B26" s="34"/>
      <c r="C26" s="34"/>
      <c r="D26" s="34"/>
      <c r="E26" s="34" t="s">
        <v>79</v>
      </c>
      <c r="F26" s="35">
        <v>29.14</v>
      </c>
      <c r="G26" s="34"/>
      <c r="H26" s="47" t="s">
        <v>80</v>
      </c>
      <c r="I26" s="47"/>
      <c r="J26" s="35">
        <v>146.32</v>
      </c>
    </row>
    <row r="27" spans="1:10" ht="0.9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8" customHeight="1" x14ac:dyDescent="0.25">
      <c r="A28" s="2" t="s">
        <v>95</v>
      </c>
      <c r="B28" s="4" t="s">
        <v>43</v>
      </c>
      <c r="C28" s="2" t="s">
        <v>44</v>
      </c>
      <c r="D28" s="2" t="s">
        <v>10</v>
      </c>
      <c r="E28" s="42" t="s">
        <v>45</v>
      </c>
      <c r="F28" s="42"/>
      <c r="G28" s="3" t="s">
        <v>46</v>
      </c>
      <c r="H28" s="4" t="s">
        <v>11</v>
      </c>
      <c r="I28" s="4" t="s">
        <v>47</v>
      </c>
      <c r="J28" s="4" t="s">
        <v>12</v>
      </c>
    </row>
    <row r="29" spans="1:10" ht="26.1" customHeight="1" x14ac:dyDescent="0.25">
      <c r="A29" s="10" t="s">
        <v>48</v>
      </c>
      <c r="B29" s="12" t="s">
        <v>96</v>
      </c>
      <c r="C29" s="10" t="s">
        <v>50</v>
      </c>
      <c r="D29" s="10" t="s">
        <v>97</v>
      </c>
      <c r="E29" s="45" t="s">
        <v>98</v>
      </c>
      <c r="F29" s="45"/>
      <c r="G29" s="11" t="s">
        <v>84</v>
      </c>
      <c r="H29" s="15">
        <v>1</v>
      </c>
      <c r="I29" s="13">
        <v>123.06</v>
      </c>
      <c r="J29" s="13">
        <v>123.06</v>
      </c>
    </row>
    <row r="30" spans="1:10" ht="24" customHeight="1" x14ac:dyDescent="0.25">
      <c r="A30" s="17" t="s">
        <v>54</v>
      </c>
      <c r="B30" s="19" t="s">
        <v>58</v>
      </c>
      <c r="C30" s="17" t="s">
        <v>50</v>
      </c>
      <c r="D30" s="17" t="s">
        <v>59</v>
      </c>
      <c r="E30" s="48" t="s">
        <v>60</v>
      </c>
      <c r="F30" s="48"/>
      <c r="G30" s="18" t="s">
        <v>61</v>
      </c>
      <c r="H30" s="21">
        <v>1.4996</v>
      </c>
      <c r="I30" s="20">
        <v>29.85</v>
      </c>
      <c r="J30" s="20">
        <v>44.76</v>
      </c>
    </row>
    <row r="31" spans="1:10" ht="39" customHeight="1" x14ac:dyDescent="0.25">
      <c r="A31" s="17" t="s">
        <v>54</v>
      </c>
      <c r="B31" s="19" t="s">
        <v>99</v>
      </c>
      <c r="C31" s="17" t="s">
        <v>50</v>
      </c>
      <c r="D31" s="17" t="s">
        <v>100</v>
      </c>
      <c r="E31" s="48" t="s">
        <v>101</v>
      </c>
      <c r="F31" s="48"/>
      <c r="G31" s="18" t="s">
        <v>102</v>
      </c>
      <c r="H31" s="21">
        <v>4.7500000000000001E-2</v>
      </c>
      <c r="I31" s="20">
        <v>26.28</v>
      </c>
      <c r="J31" s="20">
        <v>1.24</v>
      </c>
    </row>
    <row r="32" spans="1:10" ht="26.1" customHeight="1" x14ac:dyDescent="0.25">
      <c r="A32" s="17" t="s">
        <v>54</v>
      </c>
      <c r="B32" s="19" t="s">
        <v>103</v>
      </c>
      <c r="C32" s="17" t="s">
        <v>50</v>
      </c>
      <c r="D32" s="17" t="s">
        <v>104</v>
      </c>
      <c r="E32" s="48" t="s">
        <v>60</v>
      </c>
      <c r="F32" s="48"/>
      <c r="G32" s="18" t="s">
        <v>61</v>
      </c>
      <c r="H32" s="21">
        <v>1.4996</v>
      </c>
      <c r="I32" s="20">
        <v>25.53</v>
      </c>
      <c r="J32" s="20">
        <v>38.28</v>
      </c>
    </row>
    <row r="33" spans="1:10" ht="39" customHeight="1" x14ac:dyDescent="0.25">
      <c r="A33" s="17" t="s">
        <v>54</v>
      </c>
      <c r="B33" s="19" t="s">
        <v>105</v>
      </c>
      <c r="C33" s="17" t="s">
        <v>50</v>
      </c>
      <c r="D33" s="17" t="s">
        <v>106</v>
      </c>
      <c r="E33" s="48" t="s">
        <v>101</v>
      </c>
      <c r="F33" s="48"/>
      <c r="G33" s="18" t="s">
        <v>107</v>
      </c>
      <c r="H33" s="21">
        <v>1.18E-2</v>
      </c>
      <c r="I33" s="20">
        <v>27.89</v>
      </c>
      <c r="J33" s="20">
        <v>0.32</v>
      </c>
    </row>
    <row r="34" spans="1:10" ht="24" customHeight="1" x14ac:dyDescent="0.25">
      <c r="A34" s="22" t="s">
        <v>64</v>
      </c>
      <c r="B34" s="24" t="s">
        <v>108</v>
      </c>
      <c r="C34" s="22" t="s">
        <v>50</v>
      </c>
      <c r="D34" s="22" t="s">
        <v>109</v>
      </c>
      <c r="E34" s="46" t="s">
        <v>67</v>
      </c>
      <c r="F34" s="46"/>
      <c r="G34" s="23" t="s">
        <v>68</v>
      </c>
      <c r="H34" s="26">
        <v>4.5199999999999997E-2</v>
      </c>
      <c r="I34" s="25">
        <v>20.239999999999998</v>
      </c>
      <c r="J34" s="25">
        <v>0.91</v>
      </c>
    </row>
    <row r="35" spans="1:10" ht="39" customHeight="1" x14ac:dyDescent="0.25">
      <c r="A35" s="22" t="s">
        <v>64</v>
      </c>
      <c r="B35" s="24" t="s">
        <v>110</v>
      </c>
      <c r="C35" s="22" t="s">
        <v>50</v>
      </c>
      <c r="D35" s="22" t="s">
        <v>111</v>
      </c>
      <c r="E35" s="46" t="s">
        <v>67</v>
      </c>
      <c r="F35" s="46"/>
      <c r="G35" s="23" t="s">
        <v>75</v>
      </c>
      <c r="H35" s="26">
        <v>1.1000000000000001</v>
      </c>
      <c r="I35" s="25">
        <v>23.46</v>
      </c>
      <c r="J35" s="25">
        <v>25.8</v>
      </c>
    </row>
    <row r="36" spans="1:10" ht="26.1" customHeight="1" x14ac:dyDescent="0.25">
      <c r="A36" s="22" t="s">
        <v>64</v>
      </c>
      <c r="B36" s="24" t="s">
        <v>112</v>
      </c>
      <c r="C36" s="22" t="s">
        <v>50</v>
      </c>
      <c r="D36" s="22" t="s">
        <v>113</v>
      </c>
      <c r="E36" s="46" t="s">
        <v>67</v>
      </c>
      <c r="F36" s="46"/>
      <c r="G36" s="23" t="s">
        <v>75</v>
      </c>
      <c r="H36" s="26">
        <v>0.86629999999999996</v>
      </c>
      <c r="I36" s="25">
        <v>12.47</v>
      </c>
      <c r="J36" s="25">
        <v>10.8</v>
      </c>
    </row>
    <row r="37" spans="1:10" ht="24" customHeight="1" x14ac:dyDescent="0.25">
      <c r="A37" s="22" t="s">
        <v>64</v>
      </c>
      <c r="B37" s="24" t="s">
        <v>114</v>
      </c>
      <c r="C37" s="22" t="s">
        <v>50</v>
      </c>
      <c r="D37" s="22" t="s">
        <v>115</v>
      </c>
      <c r="E37" s="46" t="s">
        <v>67</v>
      </c>
      <c r="F37" s="46"/>
      <c r="G37" s="23" t="s">
        <v>116</v>
      </c>
      <c r="H37" s="26">
        <v>2.9000000000000001E-2</v>
      </c>
      <c r="I37" s="25">
        <v>32.869999999999997</v>
      </c>
      <c r="J37" s="25">
        <v>0.95</v>
      </c>
    </row>
    <row r="38" spans="1:10" x14ac:dyDescent="0.25">
      <c r="A38" s="34"/>
      <c r="B38" s="34"/>
      <c r="C38" s="34"/>
      <c r="D38" s="34"/>
      <c r="E38" s="34" t="s">
        <v>76</v>
      </c>
      <c r="F38" s="35">
        <v>30.33</v>
      </c>
      <c r="G38" s="34" t="s">
        <v>77</v>
      </c>
      <c r="H38" s="35">
        <v>31.95</v>
      </c>
      <c r="I38" s="34" t="s">
        <v>78</v>
      </c>
      <c r="J38" s="35">
        <v>62.28</v>
      </c>
    </row>
    <row r="39" spans="1:10" x14ac:dyDescent="0.25">
      <c r="A39" s="34"/>
      <c r="B39" s="34"/>
      <c r="C39" s="34"/>
      <c r="D39" s="34"/>
      <c r="E39" s="34" t="s">
        <v>79</v>
      </c>
      <c r="F39" s="35">
        <v>30.6</v>
      </c>
      <c r="G39" s="34"/>
      <c r="H39" s="47" t="s">
        <v>80</v>
      </c>
      <c r="I39" s="47"/>
      <c r="J39" s="35">
        <v>153.66</v>
      </c>
    </row>
    <row r="40" spans="1:10" ht="0.9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8" customHeight="1" x14ac:dyDescent="0.25">
      <c r="A41" s="2" t="s">
        <v>117</v>
      </c>
      <c r="B41" s="4" t="s">
        <v>43</v>
      </c>
      <c r="C41" s="2" t="s">
        <v>44</v>
      </c>
      <c r="D41" s="2" t="s">
        <v>10</v>
      </c>
      <c r="E41" s="42" t="s">
        <v>45</v>
      </c>
      <c r="F41" s="42"/>
      <c r="G41" s="3" t="s">
        <v>46</v>
      </c>
      <c r="H41" s="4" t="s">
        <v>11</v>
      </c>
      <c r="I41" s="4" t="s">
        <v>47</v>
      </c>
      <c r="J41" s="4" t="s">
        <v>12</v>
      </c>
    </row>
    <row r="42" spans="1:10" ht="39" customHeight="1" x14ac:dyDescent="0.25">
      <c r="A42" s="10" t="s">
        <v>48</v>
      </c>
      <c r="B42" s="12" t="s">
        <v>118</v>
      </c>
      <c r="C42" s="10" t="s">
        <v>50</v>
      </c>
      <c r="D42" s="10" t="s">
        <v>119</v>
      </c>
      <c r="E42" s="45" t="s">
        <v>120</v>
      </c>
      <c r="F42" s="45"/>
      <c r="G42" s="11" t="s">
        <v>88</v>
      </c>
      <c r="H42" s="15">
        <v>1</v>
      </c>
      <c r="I42" s="13">
        <v>106.64</v>
      </c>
      <c r="J42" s="13">
        <v>106.64</v>
      </c>
    </row>
    <row r="43" spans="1:10" ht="24" customHeight="1" x14ac:dyDescent="0.25">
      <c r="A43" s="17" t="s">
        <v>54</v>
      </c>
      <c r="B43" s="19" t="s">
        <v>121</v>
      </c>
      <c r="C43" s="17" t="s">
        <v>50</v>
      </c>
      <c r="D43" s="17" t="s">
        <v>122</v>
      </c>
      <c r="E43" s="48" t="s">
        <v>60</v>
      </c>
      <c r="F43" s="48"/>
      <c r="G43" s="18" t="s">
        <v>61</v>
      </c>
      <c r="H43" s="21">
        <v>0.96599999999999997</v>
      </c>
      <c r="I43" s="20">
        <v>30.54</v>
      </c>
      <c r="J43" s="20">
        <v>29.5</v>
      </c>
    </row>
    <row r="44" spans="1:10" ht="24" customHeight="1" x14ac:dyDescent="0.25">
      <c r="A44" s="17" t="s">
        <v>54</v>
      </c>
      <c r="B44" s="19" t="s">
        <v>62</v>
      </c>
      <c r="C44" s="17" t="s">
        <v>50</v>
      </c>
      <c r="D44" s="17" t="s">
        <v>63</v>
      </c>
      <c r="E44" s="48" t="s">
        <v>60</v>
      </c>
      <c r="F44" s="48"/>
      <c r="G44" s="18" t="s">
        <v>61</v>
      </c>
      <c r="H44" s="21">
        <v>3.1259999999999999</v>
      </c>
      <c r="I44" s="20">
        <v>24.68</v>
      </c>
      <c r="J44" s="20">
        <v>77.14</v>
      </c>
    </row>
    <row r="45" spans="1:10" x14ac:dyDescent="0.25">
      <c r="A45" s="34"/>
      <c r="B45" s="34"/>
      <c r="C45" s="34"/>
      <c r="D45" s="34"/>
      <c r="E45" s="34" t="s">
        <v>76</v>
      </c>
      <c r="F45" s="35">
        <v>36.520000000000003</v>
      </c>
      <c r="G45" s="34" t="s">
        <v>77</v>
      </c>
      <c r="H45" s="35">
        <v>38.47</v>
      </c>
      <c r="I45" s="34" t="s">
        <v>78</v>
      </c>
      <c r="J45" s="35">
        <v>74.989999999999995</v>
      </c>
    </row>
    <row r="46" spans="1:10" x14ac:dyDescent="0.25">
      <c r="A46" s="34"/>
      <c r="B46" s="34"/>
      <c r="C46" s="34"/>
      <c r="D46" s="34"/>
      <c r="E46" s="34" t="s">
        <v>79</v>
      </c>
      <c r="F46" s="35">
        <v>26.52</v>
      </c>
      <c r="G46" s="34"/>
      <c r="H46" s="47" t="s">
        <v>80</v>
      </c>
      <c r="I46" s="47"/>
      <c r="J46" s="35">
        <v>133.16</v>
      </c>
    </row>
    <row r="47" spans="1:10" ht="0.9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8" customHeight="1" x14ac:dyDescent="0.25">
      <c r="A48" s="2" t="s">
        <v>123</v>
      </c>
      <c r="B48" s="4" t="s">
        <v>43</v>
      </c>
      <c r="C48" s="2" t="s">
        <v>44</v>
      </c>
      <c r="D48" s="2" t="s">
        <v>10</v>
      </c>
      <c r="E48" s="42" t="s">
        <v>45</v>
      </c>
      <c r="F48" s="42"/>
      <c r="G48" s="3" t="s">
        <v>46</v>
      </c>
      <c r="H48" s="4" t="s">
        <v>11</v>
      </c>
      <c r="I48" s="4" t="s">
        <v>47</v>
      </c>
      <c r="J48" s="4" t="s">
        <v>12</v>
      </c>
    </row>
    <row r="49" spans="1:10" ht="26.1" customHeight="1" x14ac:dyDescent="0.25">
      <c r="A49" s="10" t="s">
        <v>48</v>
      </c>
      <c r="B49" s="12" t="s">
        <v>124</v>
      </c>
      <c r="C49" s="10" t="s">
        <v>50</v>
      </c>
      <c r="D49" s="10" t="s">
        <v>125</v>
      </c>
      <c r="E49" s="45" t="s">
        <v>126</v>
      </c>
      <c r="F49" s="45"/>
      <c r="G49" s="11" t="s">
        <v>88</v>
      </c>
      <c r="H49" s="15">
        <v>1</v>
      </c>
      <c r="I49" s="13">
        <v>28.25</v>
      </c>
      <c r="J49" s="13">
        <v>28.25</v>
      </c>
    </row>
    <row r="50" spans="1:10" ht="65.099999999999994" customHeight="1" x14ac:dyDescent="0.25">
      <c r="A50" s="17" t="s">
        <v>54</v>
      </c>
      <c r="B50" s="19" t="s">
        <v>127</v>
      </c>
      <c r="C50" s="17" t="s">
        <v>50</v>
      </c>
      <c r="D50" s="17" t="s">
        <v>128</v>
      </c>
      <c r="E50" s="48" t="s">
        <v>101</v>
      </c>
      <c r="F50" s="48"/>
      <c r="G50" s="18" t="s">
        <v>107</v>
      </c>
      <c r="H50" s="21">
        <v>5.4000000000000003E-3</v>
      </c>
      <c r="I50" s="20">
        <v>350.04</v>
      </c>
      <c r="J50" s="20">
        <v>1.89</v>
      </c>
    </row>
    <row r="51" spans="1:10" ht="65.099999999999994" customHeight="1" x14ac:dyDescent="0.25">
      <c r="A51" s="17" t="s">
        <v>54</v>
      </c>
      <c r="B51" s="19" t="s">
        <v>129</v>
      </c>
      <c r="C51" s="17" t="s">
        <v>50</v>
      </c>
      <c r="D51" s="17" t="s">
        <v>130</v>
      </c>
      <c r="E51" s="48" t="s">
        <v>101</v>
      </c>
      <c r="F51" s="48"/>
      <c r="G51" s="18" t="s">
        <v>102</v>
      </c>
      <c r="H51" s="21">
        <v>5.9999999999999995E-4</v>
      </c>
      <c r="I51" s="20">
        <v>82.76</v>
      </c>
      <c r="J51" s="20">
        <v>0.04</v>
      </c>
    </row>
    <row r="52" spans="1:10" ht="24" customHeight="1" x14ac:dyDescent="0.25">
      <c r="A52" s="17" t="s">
        <v>54</v>
      </c>
      <c r="B52" s="19" t="s">
        <v>62</v>
      </c>
      <c r="C52" s="17" t="s">
        <v>50</v>
      </c>
      <c r="D52" s="17" t="s">
        <v>63</v>
      </c>
      <c r="E52" s="48" t="s">
        <v>60</v>
      </c>
      <c r="F52" s="48"/>
      <c r="G52" s="18" t="s">
        <v>61</v>
      </c>
      <c r="H52" s="21">
        <v>0.78659999999999997</v>
      </c>
      <c r="I52" s="20">
        <v>24.68</v>
      </c>
      <c r="J52" s="20">
        <v>19.41</v>
      </c>
    </row>
    <row r="53" spans="1:10" ht="39" customHeight="1" x14ac:dyDescent="0.25">
      <c r="A53" s="17" t="s">
        <v>54</v>
      </c>
      <c r="B53" s="19" t="s">
        <v>131</v>
      </c>
      <c r="C53" s="17" t="s">
        <v>50</v>
      </c>
      <c r="D53" s="17" t="s">
        <v>132</v>
      </c>
      <c r="E53" s="48" t="s">
        <v>101</v>
      </c>
      <c r="F53" s="48"/>
      <c r="G53" s="18" t="s">
        <v>107</v>
      </c>
      <c r="H53" s="21">
        <v>0.19620000000000001</v>
      </c>
      <c r="I53" s="20">
        <v>35.26</v>
      </c>
      <c r="J53" s="20">
        <v>6.91</v>
      </c>
    </row>
    <row r="54" spans="1:10" x14ac:dyDescent="0.25">
      <c r="A54" s="34"/>
      <c r="B54" s="34"/>
      <c r="C54" s="34"/>
      <c r="D54" s="34"/>
      <c r="E54" s="34" t="s">
        <v>76</v>
      </c>
      <c r="F54" s="35">
        <v>8.4600000000000009</v>
      </c>
      <c r="G54" s="34" t="s">
        <v>77</v>
      </c>
      <c r="H54" s="35">
        <v>8.92</v>
      </c>
      <c r="I54" s="34" t="s">
        <v>78</v>
      </c>
      <c r="J54" s="35">
        <v>17.38</v>
      </c>
    </row>
    <row r="55" spans="1:10" x14ac:dyDescent="0.25">
      <c r="A55" s="34"/>
      <c r="B55" s="34"/>
      <c r="C55" s="34"/>
      <c r="D55" s="34"/>
      <c r="E55" s="34" t="s">
        <v>79</v>
      </c>
      <c r="F55" s="35">
        <v>7.02</v>
      </c>
      <c r="G55" s="34"/>
      <c r="H55" s="47" t="s">
        <v>80</v>
      </c>
      <c r="I55" s="47"/>
      <c r="J55" s="35">
        <v>35.270000000000003</v>
      </c>
    </row>
    <row r="56" spans="1:10" ht="0.9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8" customHeight="1" x14ac:dyDescent="0.25">
      <c r="A57" s="2" t="s">
        <v>133</v>
      </c>
      <c r="B57" s="4" t="s">
        <v>43</v>
      </c>
      <c r="C57" s="2" t="s">
        <v>44</v>
      </c>
      <c r="D57" s="2" t="s">
        <v>10</v>
      </c>
      <c r="E57" s="42" t="s">
        <v>45</v>
      </c>
      <c r="F57" s="42"/>
      <c r="G57" s="3" t="s">
        <v>46</v>
      </c>
      <c r="H57" s="4" t="s">
        <v>11</v>
      </c>
      <c r="I57" s="4" t="s">
        <v>47</v>
      </c>
      <c r="J57" s="4" t="s">
        <v>12</v>
      </c>
    </row>
    <row r="58" spans="1:10" ht="39" customHeight="1" x14ac:dyDescent="0.25">
      <c r="A58" s="10" t="s">
        <v>48</v>
      </c>
      <c r="B58" s="12" t="s">
        <v>134</v>
      </c>
      <c r="C58" s="10" t="s">
        <v>50</v>
      </c>
      <c r="D58" s="10" t="s">
        <v>135</v>
      </c>
      <c r="E58" s="45" t="s">
        <v>120</v>
      </c>
      <c r="F58" s="45"/>
      <c r="G58" s="11" t="s">
        <v>88</v>
      </c>
      <c r="H58" s="15">
        <v>1</v>
      </c>
      <c r="I58" s="13">
        <v>58.17</v>
      </c>
      <c r="J58" s="13">
        <v>58.17</v>
      </c>
    </row>
    <row r="59" spans="1:10" ht="24" customHeight="1" x14ac:dyDescent="0.25">
      <c r="A59" s="17" t="s">
        <v>54</v>
      </c>
      <c r="B59" s="19" t="s">
        <v>121</v>
      </c>
      <c r="C59" s="17" t="s">
        <v>50</v>
      </c>
      <c r="D59" s="17" t="s">
        <v>122</v>
      </c>
      <c r="E59" s="48" t="s">
        <v>60</v>
      </c>
      <c r="F59" s="48"/>
      <c r="G59" s="18" t="s">
        <v>61</v>
      </c>
      <c r="H59" s="21">
        <v>8.5999999999999993E-2</v>
      </c>
      <c r="I59" s="20">
        <v>30.54</v>
      </c>
      <c r="J59" s="20">
        <v>2.62</v>
      </c>
    </row>
    <row r="60" spans="1:10" ht="39" customHeight="1" x14ac:dyDescent="0.25">
      <c r="A60" s="17" t="s">
        <v>54</v>
      </c>
      <c r="B60" s="19" t="s">
        <v>136</v>
      </c>
      <c r="C60" s="17" t="s">
        <v>50</v>
      </c>
      <c r="D60" s="17" t="s">
        <v>137</v>
      </c>
      <c r="E60" s="48" t="s">
        <v>101</v>
      </c>
      <c r="F60" s="48"/>
      <c r="G60" s="18" t="s">
        <v>107</v>
      </c>
      <c r="H60" s="21">
        <v>0.32800000000000001</v>
      </c>
      <c r="I60" s="20">
        <v>125.36</v>
      </c>
      <c r="J60" s="20">
        <v>41.11</v>
      </c>
    </row>
    <row r="61" spans="1:10" ht="39" customHeight="1" x14ac:dyDescent="0.25">
      <c r="A61" s="17" t="s">
        <v>54</v>
      </c>
      <c r="B61" s="19" t="s">
        <v>138</v>
      </c>
      <c r="C61" s="17" t="s">
        <v>50</v>
      </c>
      <c r="D61" s="17" t="s">
        <v>139</v>
      </c>
      <c r="E61" s="48" t="s">
        <v>101</v>
      </c>
      <c r="F61" s="48"/>
      <c r="G61" s="18" t="s">
        <v>102</v>
      </c>
      <c r="H61" s="21">
        <v>0.16400000000000001</v>
      </c>
      <c r="I61" s="20">
        <v>67.650000000000006</v>
      </c>
      <c r="J61" s="20">
        <v>11.09</v>
      </c>
    </row>
    <row r="62" spans="1:10" ht="24" customHeight="1" x14ac:dyDescent="0.25">
      <c r="A62" s="17" t="s">
        <v>54</v>
      </c>
      <c r="B62" s="19" t="s">
        <v>62</v>
      </c>
      <c r="C62" s="17" t="s">
        <v>50</v>
      </c>
      <c r="D62" s="17" t="s">
        <v>63</v>
      </c>
      <c r="E62" s="48" t="s">
        <v>60</v>
      </c>
      <c r="F62" s="48"/>
      <c r="G62" s="18" t="s">
        <v>61</v>
      </c>
      <c r="H62" s="21">
        <v>0.13600000000000001</v>
      </c>
      <c r="I62" s="20">
        <v>24.68</v>
      </c>
      <c r="J62" s="20">
        <v>3.35</v>
      </c>
    </row>
    <row r="63" spans="1:10" x14ac:dyDescent="0.25">
      <c r="A63" s="34"/>
      <c r="B63" s="34"/>
      <c r="C63" s="34"/>
      <c r="D63" s="34"/>
      <c r="E63" s="34" t="s">
        <v>76</v>
      </c>
      <c r="F63" s="35">
        <v>7.46</v>
      </c>
      <c r="G63" s="34" t="s">
        <v>77</v>
      </c>
      <c r="H63" s="35">
        <v>7.87</v>
      </c>
      <c r="I63" s="34" t="s">
        <v>78</v>
      </c>
      <c r="J63" s="35">
        <v>15.33</v>
      </c>
    </row>
    <row r="64" spans="1:10" x14ac:dyDescent="0.25">
      <c r="A64" s="34"/>
      <c r="B64" s="34"/>
      <c r="C64" s="34"/>
      <c r="D64" s="34"/>
      <c r="E64" s="34" t="s">
        <v>79</v>
      </c>
      <c r="F64" s="35">
        <v>14.46</v>
      </c>
      <c r="G64" s="34"/>
      <c r="H64" s="47" t="s">
        <v>80</v>
      </c>
      <c r="I64" s="47"/>
      <c r="J64" s="35">
        <v>72.63</v>
      </c>
    </row>
    <row r="65" spans="1:10" ht="0.9" customHeight="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8" customHeight="1" x14ac:dyDescent="0.25">
      <c r="A66" s="2" t="s">
        <v>140</v>
      </c>
      <c r="B66" s="4" t="s">
        <v>43</v>
      </c>
      <c r="C66" s="2" t="s">
        <v>44</v>
      </c>
      <c r="D66" s="2" t="s">
        <v>10</v>
      </c>
      <c r="E66" s="42" t="s">
        <v>45</v>
      </c>
      <c r="F66" s="42"/>
      <c r="G66" s="3" t="s">
        <v>46</v>
      </c>
      <c r="H66" s="4" t="s">
        <v>11</v>
      </c>
      <c r="I66" s="4" t="s">
        <v>47</v>
      </c>
      <c r="J66" s="4" t="s">
        <v>12</v>
      </c>
    </row>
    <row r="67" spans="1:10" ht="39" customHeight="1" x14ac:dyDescent="0.25">
      <c r="A67" s="10" t="s">
        <v>48</v>
      </c>
      <c r="B67" s="12" t="s">
        <v>141</v>
      </c>
      <c r="C67" s="10" t="s">
        <v>50</v>
      </c>
      <c r="D67" s="10" t="s">
        <v>142</v>
      </c>
      <c r="E67" s="45" t="s">
        <v>143</v>
      </c>
      <c r="F67" s="45"/>
      <c r="G67" s="11" t="s">
        <v>53</v>
      </c>
      <c r="H67" s="15">
        <v>1</v>
      </c>
      <c r="I67" s="13">
        <v>50.09</v>
      </c>
      <c r="J67" s="13">
        <v>50.09</v>
      </c>
    </row>
    <row r="68" spans="1:10" ht="24" customHeight="1" x14ac:dyDescent="0.25">
      <c r="A68" s="17" t="s">
        <v>54</v>
      </c>
      <c r="B68" s="19" t="s">
        <v>62</v>
      </c>
      <c r="C68" s="17" t="s">
        <v>50</v>
      </c>
      <c r="D68" s="17" t="s">
        <v>63</v>
      </c>
      <c r="E68" s="48" t="s">
        <v>60</v>
      </c>
      <c r="F68" s="48"/>
      <c r="G68" s="18" t="s">
        <v>61</v>
      </c>
      <c r="H68" s="21">
        <v>0.12265</v>
      </c>
      <c r="I68" s="20">
        <v>24.68</v>
      </c>
      <c r="J68" s="20">
        <v>3.02</v>
      </c>
    </row>
    <row r="69" spans="1:10" ht="39" customHeight="1" x14ac:dyDescent="0.25">
      <c r="A69" s="17" t="s">
        <v>54</v>
      </c>
      <c r="B69" s="19" t="s">
        <v>144</v>
      </c>
      <c r="C69" s="17" t="s">
        <v>50</v>
      </c>
      <c r="D69" s="17" t="s">
        <v>145</v>
      </c>
      <c r="E69" s="48" t="s">
        <v>87</v>
      </c>
      <c r="F69" s="48"/>
      <c r="G69" s="18" t="s">
        <v>88</v>
      </c>
      <c r="H69" s="21">
        <v>6.9000000000000006E-2</v>
      </c>
      <c r="I69" s="20">
        <v>532.29</v>
      </c>
      <c r="J69" s="20">
        <v>36.72</v>
      </c>
    </row>
    <row r="70" spans="1:10" ht="24" customHeight="1" x14ac:dyDescent="0.25">
      <c r="A70" s="17" t="s">
        <v>54</v>
      </c>
      <c r="B70" s="19" t="s">
        <v>121</v>
      </c>
      <c r="C70" s="17" t="s">
        <v>50</v>
      </c>
      <c r="D70" s="17" t="s">
        <v>122</v>
      </c>
      <c r="E70" s="48" t="s">
        <v>60</v>
      </c>
      <c r="F70" s="48"/>
      <c r="G70" s="18" t="s">
        <v>61</v>
      </c>
      <c r="H70" s="21">
        <v>0.33905000000000002</v>
      </c>
      <c r="I70" s="20">
        <v>30.54</v>
      </c>
      <c r="J70" s="20">
        <v>10.35</v>
      </c>
    </row>
    <row r="71" spans="1:10" x14ac:dyDescent="0.25">
      <c r="A71" s="34"/>
      <c r="B71" s="34"/>
      <c r="C71" s="34"/>
      <c r="D71" s="34"/>
      <c r="E71" s="34" t="s">
        <v>76</v>
      </c>
      <c r="F71" s="35">
        <v>6.74</v>
      </c>
      <c r="G71" s="34" t="s">
        <v>77</v>
      </c>
      <c r="H71" s="35">
        <v>7.11</v>
      </c>
      <c r="I71" s="34" t="s">
        <v>78</v>
      </c>
      <c r="J71" s="35">
        <v>13.85</v>
      </c>
    </row>
    <row r="72" spans="1:10" x14ac:dyDescent="0.25">
      <c r="A72" s="34"/>
      <c r="B72" s="34"/>
      <c r="C72" s="34"/>
      <c r="D72" s="34"/>
      <c r="E72" s="34" t="s">
        <v>79</v>
      </c>
      <c r="F72" s="35">
        <v>12.45</v>
      </c>
      <c r="G72" s="34"/>
      <c r="H72" s="47" t="s">
        <v>80</v>
      </c>
      <c r="I72" s="47"/>
      <c r="J72" s="35">
        <v>62.54</v>
      </c>
    </row>
    <row r="73" spans="1:10" ht="0.9" customHeigh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8" customHeight="1" x14ac:dyDescent="0.25">
      <c r="A74" s="2" t="s">
        <v>146</v>
      </c>
      <c r="B74" s="4" t="s">
        <v>43</v>
      </c>
      <c r="C74" s="2" t="s">
        <v>44</v>
      </c>
      <c r="D74" s="2" t="s">
        <v>10</v>
      </c>
      <c r="E74" s="42" t="s">
        <v>45</v>
      </c>
      <c r="F74" s="42"/>
      <c r="G74" s="3" t="s">
        <v>46</v>
      </c>
      <c r="H74" s="4" t="s">
        <v>11</v>
      </c>
      <c r="I74" s="4" t="s">
        <v>47</v>
      </c>
      <c r="J74" s="4" t="s">
        <v>12</v>
      </c>
    </row>
    <row r="75" spans="1:10" ht="39" customHeight="1" x14ac:dyDescent="0.25">
      <c r="A75" s="10" t="s">
        <v>48</v>
      </c>
      <c r="B75" s="12" t="s">
        <v>147</v>
      </c>
      <c r="C75" s="10" t="s">
        <v>50</v>
      </c>
      <c r="D75" s="10" t="s">
        <v>148</v>
      </c>
      <c r="E75" s="45" t="s">
        <v>120</v>
      </c>
      <c r="F75" s="45"/>
      <c r="G75" s="11" t="s">
        <v>53</v>
      </c>
      <c r="H75" s="15">
        <v>1</v>
      </c>
      <c r="I75" s="13">
        <v>89.51</v>
      </c>
      <c r="J75" s="13">
        <v>89.51</v>
      </c>
    </row>
    <row r="76" spans="1:10" ht="39" customHeight="1" x14ac:dyDescent="0.25">
      <c r="A76" s="17" t="s">
        <v>54</v>
      </c>
      <c r="B76" s="19" t="s">
        <v>105</v>
      </c>
      <c r="C76" s="17" t="s">
        <v>50</v>
      </c>
      <c r="D76" s="17" t="s">
        <v>106</v>
      </c>
      <c r="E76" s="48" t="s">
        <v>101</v>
      </c>
      <c r="F76" s="48"/>
      <c r="G76" s="18" t="s">
        <v>107</v>
      </c>
      <c r="H76" s="21">
        <v>1.0999999999999999E-2</v>
      </c>
      <c r="I76" s="20">
        <v>27.89</v>
      </c>
      <c r="J76" s="20">
        <v>0.3</v>
      </c>
    </row>
    <row r="77" spans="1:10" ht="26.1" customHeight="1" x14ac:dyDescent="0.25">
      <c r="A77" s="17" t="s">
        <v>54</v>
      </c>
      <c r="B77" s="19" t="s">
        <v>103</v>
      </c>
      <c r="C77" s="17" t="s">
        <v>50</v>
      </c>
      <c r="D77" s="17" t="s">
        <v>104</v>
      </c>
      <c r="E77" s="48" t="s">
        <v>60</v>
      </c>
      <c r="F77" s="48"/>
      <c r="G77" s="18" t="s">
        <v>61</v>
      </c>
      <c r="H77" s="21">
        <v>0.58799999999999997</v>
      </c>
      <c r="I77" s="20">
        <v>25.53</v>
      </c>
      <c r="J77" s="20">
        <v>15.01</v>
      </c>
    </row>
    <row r="78" spans="1:10" ht="24" customHeight="1" x14ac:dyDescent="0.25">
      <c r="A78" s="17" t="s">
        <v>54</v>
      </c>
      <c r="B78" s="19" t="s">
        <v>58</v>
      </c>
      <c r="C78" s="17" t="s">
        <v>50</v>
      </c>
      <c r="D78" s="17" t="s">
        <v>59</v>
      </c>
      <c r="E78" s="48" t="s">
        <v>60</v>
      </c>
      <c r="F78" s="48"/>
      <c r="G78" s="18" t="s">
        <v>61</v>
      </c>
      <c r="H78" s="21">
        <v>1.3340000000000001</v>
      </c>
      <c r="I78" s="20">
        <v>29.85</v>
      </c>
      <c r="J78" s="20">
        <v>39.81</v>
      </c>
    </row>
    <row r="79" spans="1:10" ht="39" customHeight="1" x14ac:dyDescent="0.25">
      <c r="A79" s="17" t="s">
        <v>54</v>
      </c>
      <c r="B79" s="19" t="s">
        <v>99</v>
      </c>
      <c r="C79" s="17" t="s">
        <v>50</v>
      </c>
      <c r="D79" s="17" t="s">
        <v>100</v>
      </c>
      <c r="E79" s="48" t="s">
        <v>101</v>
      </c>
      <c r="F79" s="48"/>
      <c r="G79" s="18" t="s">
        <v>102</v>
      </c>
      <c r="H79" s="21">
        <v>4.3999999999999997E-2</v>
      </c>
      <c r="I79" s="20">
        <v>26.28</v>
      </c>
      <c r="J79" s="20">
        <v>1.1499999999999999</v>
      </c>
    </row>
    <row r="80" spans="1:10" ht="26.1" customHeight="1" x14ac:dyDescent="0.25">
      <c r="A80" s="22" t="s">
        <v>64</v>
      </c>
      <c r="B80" s="24" t="s">
        <v>149</v>
      </c>
      <c r="C80" s="22" t="s">
        <v>50</v>
      </c>
      <c r="D80" s="22" t="s">
        <v>150</v>
      </c>
      <c r="E80" s="46" t="s">
        <v>67</v>
      </c>
      <c r="F80" s="46"/>
      <c r="G80" s="23" t="s">
        <v>75</v>
      </c>
      <c r="H80" s="26">
        <v>1.155</v>
      </c>
      <c r="I80" s="25">
        <v>18.3</v>
      </c>
      <c r="J80" s="25">
        <v>21.13</v>
      </c>
    </row>
    <row r="81" spans="1:10" ht="26.1" customHeight="1" x14ac:dyDescent="0.25">
      <c r="A81" s="22" t="s">
        <v>64</v>
      </c>
      <c r="B81" s="24" t="s">
        <v>93</v>
      </c>
      <c r="C81" s="22" t="s">
        <v>50</v>
      </c>
      <c r="D81" s="22" t="s">
        <v>94</v>
      </c>
      <c r="E81" s="46" t="s">
        <v>67</v>
      </c>
      <c r="F81" s="46"/>
      <c r="G81" s="23" t="s">
        <v>75</v>
      </c>
      <c r="H81" s="26">
        <v>0.67500000000000004</v>
      </c>
      <c r="I81" s="25">
        <v>11.04</v>
      </c>
      <c r="J81" s="25">
        <v>7.45</v>
      </c>
    </row>
    <row r="82" spans="1:10" ht="26.1" customHeight="1" x14ac:dyDescent="0.25">
      <c r="A82" s="22" t="s">
        <v>64</v>
      </c>
      <c r="B82" s="24" t="s">
        <v>151</v>
      </c>
      <c r="C82" s="22" t="s">
        <v>50</v>
      </c>
      <c r="D82" s="22" t="s">
        <v>152</v>
      </c>
      <c r="E82" s="46" t="s">
        <v>67</v>
      </c>
      <c r="F82" s="46"/>
      <c r="G82" s="23" t="s">
        <v>68</v>
      </c>
      <c r="H82" s="26">
        <v>1.0999999999999999E-2</v>
      </c>
      <c r="I82" s="25">
        <v>22.68</v>
      </c>
      <c r="J82" s="25">
        <v>0.24</v>
      </c>
    </row>
    <row r="83" spans="1:10" ht="26.1" customHeight="1" x14ac:dyDescent="0.25">
      <c r="A83" s="22" t="s">
        <v>64</v>
      </c>
      <c r="B83" s="24" t="s">
        <v>153</v>
      </c>
      <c r="C83" s="22" t="s">
        <v>50</v>
      </c>
      <c r="D83" s="22" t="s">
        <v>154</v>
      </c>
      <c r="E83" s="46" t="s">
        <v>67</v>
      </c>
      <c r="F83" s="46"/>
      <c r="G83" s="23" t="s">
        <v>75</v>
      </c>
      <c r="H83" s="26">
        <v>0.92400000000000004</v>
      </c>
      <c r="I83" s="25">
        <v>3.86</v>
      </c>
      <c r="J83" s="25">
        <v>3.56</v>
      </c>
    </row>
    <row r="84" spans="1:10" ht="26.1" customHeight="1" x14ac:dyDescent="0.25">
      <c r="A84" s="22" t="s">
        <v>64</v>
      </c>
      <c r="B84" s="24" t="s">
        <v>155</v>
      </c>
      <c r="C84" s="22" t="s">
        <v>50</v>
      </c>
      <c r="D84" s="22" t="s">
        <v>156</v>
      </c>
      <c r="E84" s="46" t="s">
        <v>67</v>
      </c>
      <c r="F84" s="46"/>
      <c r="G84" s="23" t="s">
        <v>116</v>
      </c>
      <c r="H84" s="26">
        <v>1.67E-2</v>
      </c>
      <c r="I84" s="25">
        <v>8.61</v>
      </c>
      <c r="J84" s="25">
        <v>0.14000000000000001</v>
      </c>
    </row>
    <row r="85" spans="1:10" ht="26.1" customHeight="1" x14ac:dyDescent="0.25">
      <c r="A85" s="22" t="s">
        <v>64</v>
      </c>
      <c r="B85" s="24" t="s">
        <v>157</v>
      </c>
      <c r="C85" s="22" t="s">
        <v>50</v>
      </c>
      <c r="D85" s="22" t="s">
        <v>158</v>
      </c>
      <c r="E85" s="46" t="s">
        <v>67</v>
      </c>
      <c r="F85" s="46"/>
      <c r="G85" s="23" t="s">
        <v>68</v>
      </c>
      <c r="H85" s="26">
        <v>2.9000000000000001E-2</v>
      </c>
      <c r="I85" s="25">
        <v>24.98</v>
      </c>
      <c r="J85" s="25">
        <v>0.72</v>
      </c>
    </row>
    <row r="86" spans="1:10" x14ac:dyDescent="0.25">
      <c r="A86" s="34"/>
      <c r="B86" s="34"/>
      <c r="C86" s="34"/>
      <c r="D86" s="34"/>
      <c r="E86" s="34" t="s">
        <v>76</v>
      </c>
      <c r="F86" s="35">
        <v>20.37</v>
      </c>
      <c r="G86" s="34" t="s">
        <v>77</v>
      </c>
      <c r="H86" s="35">
        <v>21.47</v>
      </c>
      <c r="I86" s="34" t="s">
        <v>78</v>
      </c>
      <c r="J86" s="35">
        <v>41.84</v>
      </c>
    </row>
    <row r="87" spans="1:10" x14ac:dyDescent="0.25">
      <c r="A87" s="34"/>
      <c r="B87" s="34"/>
      <c r="C87" s="34"/>
      <c r="D87" s="34"/>
      <c r="E87" s="34" t="s">
        <v>79</v>
      </c>
      <c r="F87" s="35">
        <v>22.26</v>
      </c>
      <c r="G87" s="34"/>
      <c r="H87" s="47" t="s">
        <v>80</v>
      </c>
      <c r="I87" s="47"/>
      <c r="J87" s="35">
        <v>111.77</v>
      </c>
    </row>
    <row r="88" spans="1:10" ht="0.9" customHeight="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8" customHeight="1" x14ac:dyDescent="0.25">
      <c r="A89" s="2" t="s">
        <v>159</v>
      </c>
      <c r="B89" s="4" t="s">
        <v>43</v>
      </c>
      <c r="C89" s="2" t="s">
        <v>44</v>
      </c>
      <c r="D89" s="2" t="s">
        <v>10</v>
      </c>
      <c r="E89" s="42" t="s">
        <v>45</v>
      </c>
      <c r="F89" s="42"/>
      <c r="G89" s="3" t="s">
        <v>46</v>
      </c>
      <c r="H89" s="4" t="s">
        <v>11</v>
      </c>
      <c r="I89" s="4" t="s">
        <v>47</v>
      </c>
      <c r="J89" s="4" t="s">
        <v>12</v>
      </c>
    </row>
    <row r="90" spans="1:10" ht="26.1" customHeight="1" x14ac:dyDescent="0.25">
      <c r="A90" s="10" t="s">
        <v>48</v>
      </c>
      <c r="B90" s="12" t="s">
        <v>160</v>
      </c>
      <c r="C90" s="10" t="s">
        <v>50</v>
      </c>
      <c r="D90" s="10" t="s">
        <v>161</v>
      </c>
      <c r="E90" s="45" t="s">
        <v>120</v>
      </c>
      <c r="F90" s="45"/>
      <c r="G90" s="11" t="s">
        <v>68</v>
      </c>
      <c r="H90" s="15">
        <v>1</v>
      </c>
      <c r="I90" s="13">
        <v>14.77</v>
      </c>
      <c r="J90" s="13">
        <v>14.77</v>
      </c>
    </row>
    <row r="91" spans="1:10" ht="26.1" customHeight="1" x14ac:dyDescent="0.25">
      <c r="A91" s="17" t="s">
        <v>54</v>
      </c>
      <c r="B91" s="19" t="s">
        <v>162</v>
      </c>
      <c r="C91" s="17" t="s">
        <v>50</v>
      </c>
      <c r="D91" s="17" t="s">
        <v>163</v>
      </c>
      <c r="E91" s="48" t="s">
        <v>164</v>
      </c>
      <c r="F91" s="48"/>
      <c r="G91" s="18" t="s">
        <v>68</v>
      </c>
      <c r="H91" s="21">
        <v>1</v>
      </c>
      <c r="I91" s="20">
        <v>9.43</v>
      </c>
      <c r="J91" s="20">
        <v>9.43</v>
      </c>
    </row>
    <row r="92" spans="1:10" ht="24" customHeight="1" x14ac:dyDescent="0.25">
      <c r="A92" s="17" t="s">
        <v>54</v>
      </c>
      <c r="B92" s="19" t="s">
        <v>165</v>
      </c>
      <c r="C92" s="17" t="s">
        <v>50</v>
      </c>
      <c r="D92" s="17" t="s">
        <v>166</v>
      </c>
      <c r="E92" s="48" t="s">
        <v>60</v>
      </c>
      <c r="F92" s="48"/>
      <c r="G92" s="18" t="s">
        <v>61</v>
      </c>
      <c r="H92" s="21">
        <v>0.11600000000000001</v>
      </c>
      <c r="I92" s="20">
        <v>30.32</v>
      </c>
      <c r="J92" s="20">
        <v>3.51</v>
      </c>
    </row>
    <row r="93" spans="1:10" ht="24" customHeight="1" x14ac:dyDescent="0.25">
      <c r="A93" s="17" t="s">
        <v>54</v>
      </c>
      <c r="B93" s="19" t="s">
        <v>167</v>
      </c>
      <c r="C93" s="17" t="s">
        <v>50</v>
      </c>
      <c r="D93" s="17" t="s">
        <v>168</v>
      </c>
      <c r="E93" s="48" t="s">
        <v>60</v>
      </c>
      <c r="F93" s="48"/>
      <c r="G93" s="18" t="s">
        <v>61</v>
      </c>
      <c r="H93" s="21">
        <v>4.3999999999999997E-2</v>
      </c>
      <c r="I93" s="20">
        <v>25.94</v>
      </c>
      <c r="J93" s="20">
        <v>1.1399999999999999</v>
      </c>
    </row>
    <row r="94" spans="1:10" ht="39" customHeight="1" x14ac:dyDescent="0.25">
      <c r="A94" s="22" t="s">
        <v>64</v>
      </c>
      <c r="B94" s="24" t="s">
        <v>169</v>
      </c>
      <c r="C94" s="22" t="s">
        <v>50</v>
      </c>
      <c r="D94" s="22" t="s">
        <v>170</v>
      </c>
      <c r="E94" s="46" t="s">
        <v>67</v>
      </c>
      <c r="F94" s="46"/>
      <c r="G94" s="23" t="s">
        <v>84</v>
      </c>
      <c r="H94" s="26">
        <v>0.48</v>
      </c>
      <c r="I94" s="25">
        <v>0.22</v>
      </c>
      <c r="J94" s="25">
        <v>0.1</v>
      </c>
    </row>
    <row r="95" spans="1:10" ht="26.1" customHeight="1" x14ac:dyDescent="0.25">
      <c r="A95" s="22" t="s">
        <v>64</v>
      </c>
      <c r="B95" s="24" t="s">
        <v>171</v>
      </c>
      <c r="C95" s="22" t="s">
        <v>50</v>
      </c>
      <c r="D95" s="22" t="s">
        <v>172</v>
      </c>
      <c r="E95" s="46" t="s">
        <v>67</v>
      </c>
      <c r="F95" s="46"/>
      <c r="G95" s="23" t="s">
        <v>68</v>
      </c>
      <c r="H95" s="26">
        <v>2.5000000000000001E-2</v>
      </c>
      <c r="I95" s="25">
        <v>23.7</v>
      </c>
      <c r="J95" s="25">
        <v>0.59</v>
      </c>
    </row>
    <row r="96" spans="1:10" x14ac:dyDescent="0.25">
      <c r="A96" s="34"/>
      <c r="B96" s="34"/>
      <c r="C96" s="34"/>
      <c r="D96" s="34"/>
      <c r="E96" s="34" t="s">
        <v>76</v>
      </c>
      <c r="F96" s="35">
        <v>1.75</v>
      </c>
      <c r="G96" s="34" t="s">
        <v>77</v>
      </c>
      <c r="H96" s="35">
        <v>1.86</v>
      </c>
      <c r="I96" s="34" t="s">
        <v>78</v>
      </c>
      <c r="J96" s="35">
        <v>3.61</v>
      </c>
    </row>
    <row r="97" spans="1:10" x14ac:dyDescent="0.25">
      <c r="A97" s="34"/>
      <c r="B97" s="34"/>
      <c r="C97" s="34"/>
      <c r="D97" s="34"/>
      <c r="E97" s="34" t="s">
        <v>79</v>
      </c>
      <c r="F97" s="35">
        <v>3.67</v>
      </c>
      <c r="G97" s="34"/>
      <c r="H97" s="47" t="s">
        <v>80</v>
      </c>
      <c r="I97" s="47"/>
      <c r="J97" s="35">
        <v>18.440000000000001</v>
      </c>
    </row>
    <row r="98" spans="1:10" ht="0.9" customHeight="1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8" customHeight="1" x14ac:dyDescent="0.25">
      <c r="A99" s="2" t="s">
        <v>173</v>
      </c>
      <c r="B99" s="4" t="s">
        <v>43</v>
      </c>
      <c r="C99" s="2" t="s">
        <v>44</v>
      </c>
      <c r="D99" s="2" t="s">
        <v>10</v>
      </c>
      <c r="E99" s="42" t="s">
        <v>45</v>
      </c>
      <c r="F99" s="42"/>
      <c r="G99" s="3" t="s">
        <v>46</v>
      </c>
      <c r="H99" s="4" t="s">
        <v>11</v>
      </c>
      <c r="I99" s="4" t="s">
        <v>47</v>
      </c>
      <c r="J99" s="4" t="s">
        <v>12</v>
      </c>
    </row>
    <row r="100" spans="1:10" ht="26.1" customHeight="1" x14ac:dyDescent="0.25">
      <c r="A100" s="10" t="s">
        <v>48</v>
      </c>
      <c r="B100" s="12" t="s">
        <v>174</v>
      </c>
      <c r="C100" s="10" t="s">
        <v>50</v>
      </c>
      <c r="D100" s="10" t="s">
        <v>175</v>
      </c>
      <c r="E100" s="45" t="s">
        <v>120</v>
      </c>
      <c r="F100" s="45"/>
      <c r="G100" s="11" t="s">
        <v>68</v>
      </c>
      <c r="H100" s="15">
        <v>1</v>
      </c>
      <c r="I100" s="13">
        <v>21.33</v>
      </c>
      <c r="J100" s="13">
        <v>21.33</v>
      </c>
    </row>
    <row r="101" spans="1:10" ht="24" customHeight="1" x14ac:dyDescent="0.25">
      <c r="A101" s="17" t="s">
        <v>54</v>
      </c>
      <c r="B101" s="19" t="s">
        <v>167</v>
      </c>
      <c r="C101" s="17" t="s">
        <v>50</v>
      </c>
      <c r="D101" s="17" t="s">
        <v>168</v>
      </c>
      <c r="E101" s="48" t="s">
        <v>60</v>
      </c>
      <c r="F101" s="48"/>
      <c r="G101" s="18" t="s">
        <v>61</v>
      </c>
      <c r="H101" s="21">
        <v>9.7000000000000003E-2</v>
      </c>
      <c r="I101" s="20">
        <v>25.94</v>
      </c>
      <c r="J101" s="20">
        <v>2.5099999999999998</v>
      </c>
    </row>
    <row r="102" spans="1:10" ht="24" customHeight="1" x14ac:dyDescent="0.25">
      <c r="A102" s="17" t="s">
        <v>54</v>
      </c>
      <c r="B102" s="19" t="s">
        <v>165</v>
      </c>
      <c r="C102" s="17" t="s">
        <v>50</v>
      </c>
      <c r="D102" s="17" t="s">
        <v>166</v>
      </c>
      <c r="E102" s="48" t="s">
        <v>60</v>
      </c>
      <c r="F102" s="48"/>
      <c r="G102" s="18" t="s">
        <v>61</v>
      </c>
      <c r="H102" s="21">
        <v>0.252</v>
      </c>
      <c r="I102" s="20">
        <v>30.32</v>
      </c>
      <c r="J102" s="20">
        <v>7.64</v>
      </c>
    </row>
    <row r="103" spans="1:10" ht="26.1" customHeight="1" x14ac:dyDescent="0.25">
      <c r="A103" s="17" t="s">
        <v>54</v>
      </c>
      <c r="B103" s="19" t="s">
        <v>176</v>
      </c>
      <c r="C103" s="17" t="s">
        <v>50</v>
      </c>
      <c r="D103" s="17" t="s">
        <v>177</v>
      </c>
      <c r="E103" s="48" t="s">
        <v>164</v>
      </c>
      <c r="F103" s="48"/>
      <c r="G103" s="18" t="s">
        <v>68</v>
      </c>
      <c r="H103" s="21">
        <v>1</v>
      </c>
      <c r="I103" s="20">
        <v>10.34</v>
      </c>
      <c r="J103" s="20">
        <v>10.34</v>
      </c>
    </row>
    <row r="104" spans="1:10" ht="26.1" customHeight="1" x14ac:dyDescent="0.25">
      <c r="A104" s="22" t="s">
        <v>64</v>
      </c>
      <c r="B104" s="24" t="s">
        <v>171</v>
      </c>
      <c r="C104" s="22" t="s">
        <v>50</v>
      </c>
      <c r="D104" s="22" t="s">
        <v>172</v>
      </c>
      <c r="E104" s="46" t="s">
        <v>67</v>
      </c>
      <c r="F104" s="46"/>
      <c r="G104" s="23" t="s">
        <v>68</v>
      </c>
      <c r="H104" s="26">
        <v>2.5000000000000001E-2</v>
      </c>
      <c r="I104" s="25">
        <v>23.7</v>
      </c>
      <c r="J104" s="25">
        <v>0.59</v>
      </c>
    </row>
    <row r="105" spans="1:10" ht="39" customHeight="1" x14ac:dyDescent="0.25">
      <c r="A105" s="22" t="s">
        <v>64</v>
      </c>
      <c r="B105" s="24" t="s">
        <v>169</v>
      </c>
      <c r="C105" s="22" t="s">
        <v>50</v>
      </c>
      <c r="D105" s="22" t="s">
        <v>170</v>
      </c>
      <c r="E105" s="46" t="s">
        <v>67</v>
      </c>
      <c r="F105" s="46"/>
      <c r="G105" s="23" t="s">
        <v>84</v>
      </c>
      <c r="H105" s="26">
        <v>1.143</v>
      </c>
      <c r="I105" s="25">
        <v>0.22</v>
      </c>
      <c r="J105" s="25">
        <v>0.25</v>
      </c>
    </row>
    <row r="106" spans="1:10" x14ac:dyDescent="0.25">
      <c r="A106" s="34"/>
      <c r="B106" s="34"/>
      <c r="C106" s="34"/>
      <c r="D106" s="34"/>
      <c r="E106" s="34" t="s">
        <v>76</v>
      </c>
      <c r="F106" s="35">
        <v>4.33</v>
      </c>
      <c r="G106" s="34" t="s">
        <v>77</v>
      </c>
      <c r="H106" s="35">
        <v>4.58</v>
      </c>
      <c r="I106" s="34" t="s">
        <v>78</v>
      </c>
      <c r="J106" s="35">
        <v>8.91</v>
      </c>
    </row>
    <row r="107" spans="1:10" x14ac:dyDescent="0.25">
      <c r="A107" s="34"/>
      <c r="B107" s="34"/>
      <c r="C107" s="34"/>
      <c r="D107" s="34"/>
      <c r="E107" s="34" t="s">
        <v>79</v>
      </c>
      <c r="F107" s="35">
        <v>5.3</v>
      </c>
      <c r="G107" s="34"/>
      <c r="H107" s="47" t="s">
        <v>80</v>
      </c>
      <c r="I107" s="47"/>
      <c r="J107" s="35">
        <v>26.63</v>
      </c>
    </row>
    <row r="108" spans="1:10" ht="0.9" customHeigh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8" customHeight="1" x14ac:dyDescent="0.25">
      <c r="A109" s="2" t="s">
        <v>178</v>
      </c>
      <c r="B109" s="4" t="s">
        <v>43</v>
      </c>
      <c r="C109" s="2" t="s">
        <v>44</v>
      </c>
      <c r="D109" s="2" t="s">
        <v>10</v>
      </c>
      <c r="E109" s="42" t="s">
        <v>45</v>
      </c>
      <c r="F109" s="42"/>
      <c r="G109" s="3" t="s">
        <v>46</v>
      </c>
      <c r="H109" s="4" t="s">
        <v>11</v>
      </c>
      <c r="I109" s="4" t="s">
        <v>47</v>
      </c>
      <c r="J109" s="4" t="s">
        <v>12</v>
      </c>
    </row>
    <row r="110" spans="1:10" ht="39" customHeight="1" x14ac:dyDescent="0.25">
      <c r="A110" s="10" t="s">
        <v>48</v>
      </c>
      <c r="B110" s="12" t="s">
        <v>179</v>
      </c>
      <c r="C110" s="10" t="s">
        <v>180</v>
      </c>
      <c r="D110" s="10" t="s">
        <v>181</v>
      </c>
      <c r="E110" s="45" t="s">
        <v>182</v>
      </c>
      <c r="F110" s="45"/>
      <c r="G110" s="11" t="s">
        <v>88</v>
      </c>
      <c r="H110" s="15">
        <v>1</v>
      </c>
      <c r="I110" s="13">
        <v>911.73</v>
      </c>
      <c r="J110" s="13">
        <v>911.73</v>
      </c>
    </row>
    <row r="111" spans="1:10" ht="24" customHeight="1" x14ac:dyDescent="0.25">
      <c r="A111" s="17" t="s">
        <v>54</v>
      </c>
      <c r="B111" s="19" t="s">
        <v>121</v>
      </c>
      <c r="C111" s="17" t="s">
        <v>50</v>
      </c>
      <c r="D111" s="17" t="s">
        <v>122</v>
      </c>
      <c r="E111" s="48" t="s">
        <v>60</v>
      </c>
      <c r="F111" s="48"/>
      <c r="G111" s="18" t="s">
        <v>61</v>
      </c>
      <c r="H111" s="21">
        <v>0.36299999999999999</v>
      </c>
      <c r="I111" s="20">
        <v>30.54</v>
      </c>
      <c r="J111" s="20">
        <v>11.08</v>
      </c>
    </row>
    <row r="112" spans="1:10" ht="39" customHeight="1" x14ac:dyDescent="0.25">
      <c r="A112" s="17" t="s">
        <v>54</v>
      </c>
      <c r="B112" s="19" t="s">
        <v>183</v>
      </c>
      <c r="C112" s="17" t="s">
        <v>50</v>
      </c>
      <c r="D112" s="17" t="s">
        <v>184</v>
      </c>
      <c r="E112" s="48" t="s">
        <v>101</v>
      </c>
      <c r="F112" s="48"/>
      <c r="G112" s="18" t="s">
        <v>107</v>
      </c>
      <c r="H112" s="21">
        <v>8.7999999999999995E-2</v>
      </c>
      <c r="I112" s="20">
        <v>1.57</v>
      </c>
      <c r="J112" s="20">
        <v>0.13</v>
      </c>
    </row>
    <row r="113" spans="1:10" ht="24" customHeight="1" x14ac:dyDescent="0.25">
      <c r="A113" s="17" t="s">
        <v>54</v>
      </c>
      <c r="B113" s="19" t="s">
        <v>62</v>
      </c>
      <c r="C113" s="17" t="s">
        <v>50</v>
      </c>
      <c r="D113" s="17" t="s">
        <v>63</v>
      </c>
      <c r="E113" s="48" t="s">
        <v>60</v>
      </c>
      <c r="F113" s="48"/>
      <c r="G113" s="18" t="s">
        <v>61</v>
      </c>
      <c r="H113" s="21">
        <v>0.54400000000000004</v>
      </c>
      <c r="I113" s="20">
        <v>24.68</v>
      </c>
      <c r="J113" s="20">
        <v>13.42</v>
      </c>
    </row>
    <row r="114" spans="1:10" ht="39" customHeight="1" x14ac:dyDescent="0.25">
      <c r="A114" s="17" t="s">
        <v>54</v>
      </c>
      <c r="B114" s="19" t="s">
        <v>185</v>
      </c>
      <c r="C114" s="17" t="s">
        <v>50</v>
      </c>
      <c r="D114" s="17" t="s">
        <v>186</v>
      </c>
      <c r="E114" s="48" t="s">
        <v>101</v>
      </c>
      <c r="F114" s="48"/>
      <c r="G114" s="18" t="s">
        <v>102</v>
      </c>
      <c r="H114" s="21">
        <v>9.2999999999999999E-2</v>
      </c>
      <c r="I114" s="20">
        <v>0.6</v>
      </c>
      <c r="J114" s="20">
        <v>0.05</v>
      </c>
    </row>
    <row r="115" spans="1:10" ht="51.9" customHeight="1" x14ac:dyDescent="0.25">
      <c r="A115" s="22" t="s">
        <v>64</v>
      </c>
      <c r="B115" s="24" t="s">
        <v>187</v>
      </c>
      <c r="C115" s="22" t="s">
        <v>50</v>
      </c>
      <c r="D115" s="22" t="s">
        <v>188</v>
      </c>
      <c r="E115" s="46" t="s">
        <v>67</v>
      </c>
      <c r="F115" s="46"/>
      <c r="G115" s="23" t="s">
        <v>88</v>
      </c>
      <c r="H115" s="26">
        <v>1.1499999999999999</v>
      </c>
      <c r="I115" s="25">
        <v>771.35</v>
      </c>
      <c r="J115" s="25">
        <v>887.05</v>
      </c>
    </row>
    <row r="116" spans="1:10" x14ac:dyDescent="0.25">
      <c r="A116" s="34"/>
      <c r="B116" s="34"/>
      <c r="C116" s="34"/>
      <c r="D116" s="34"/>
      <c r="E116" s="34" t="s">
        <v>76</v>
      </c>
      <c r="F116" s="35">
        <v>8.51</v>
      </c>
      <c r="G116" s="34" t="s">
        <v>77</v>
      </c>
      <c r="H116" s="35">
        <v>8.9700000000000006</v>
      </c>
      <c r="I116" s="34" t="s">
        <v>78</v>
      </c>
      <c r="J116" s="35">
        <v>17.48</v>
      </c>
    </row>
    <row r="117" spans="1:10" x14ac:dyDescent="0.25">
      <c r="A117" s="34"/>
      <c r="B117" s="34"/>
      <c r="C117" s="34"/>
      <c r="D117" s="34"/>
      <c r="E117" s="34" t="s">
        <v>79</v>
      </c>
      <c r="F117" s="35">
        <v>226.74</v>
      </c>
      <c r="G117" s="34"/>
      <c r="H117" s="47" t="s">
        <v>80</v>
      </c>
      <c r="I117" s="47"/>
      <c r="J117" s="35">
        <v>1138.47</v>
      </c>
    </row>
    <row r="118" spans="1:10" ht="0.9" customHeight="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8" customHeight="1" x14ac:dyDescent="0.25">
      <c r="A119" s="2" t="s">
        <v>189</v>
      </c>
      <c r="B119" s="4" t="s">
        <v>43</v>
      </c>
      <c r="C119" s="2" t="s">
        <v>44</v>
      </c>
      <c r="D119" s="2" t="s">
        <v>10</v>
      </c>
      <c r="E119" s="42" t="s">
        <v>45</v>
      </c>
      <c r="F119" s="42"/>
      <c r="G119" s="3" t="s">
        <v>46</v>
      </c>
      <c r="H119" s="4" t="s">
        <v>11</v>
      </c>
      <c r="I119" s="4" t="s">
        <v>47</v>
      </c>
      <c r="J119" s="4" t="s">
        <v>12</v>
      </c>
    </row>
    <row r="120" spans="1:10" ht="26.1" customHeight="1" x14ac:dyDescent="0.25">
      <c r="A120" s="10" t="s">
        <v>48</v>
      </c>
      <c r="B120" s="12" t="s">
        <v>190</v>
      </c>
      <c r="C120" s="10" t="s">
        <v>50</v>
      </c>
      <c r="D120" s="10" t="s">
        <v>191</v>
      </c>
      <c r="E120" s="45" t="s">
        <v>192</v>
      </c>
      <c r="F120" s="45"/>
      <c r="G120" s="11" t="s">
        <v>53</v>
      </c>
      <c r="H120" s="15">
        <v>1</v>
      </c>
      <c r="I120" s="13">
        <v>43.15</v>
      </c>
      <c r="J120" s="13">
        <v>43.15</v>
      </c>
    </row>
    <row r="121" spans="1:10" ht="26.1" customHeight="1" x14ac:dyDescent="0.25">
      <c r="A121" s="17" t="s">
        <v>54</v>
      </c>
      <c r="B121" s="19" t="s">
        <v>193</v>
      </c>
      <c r="C121" s="17" t="s">
        <v>50</v>
      </c>
      <c r="D121" s="17" t="s">
        <v>194</v>
      </c>
      <c r="E121" s="48" t="s">
        <v>60</v>
      </c>
      <c r="F121" s="48"/>
      <c r="G121" s="18" t="s">
        <v>61</v>
      </c>
      <c r="H121" s="21">
        <v>9.69E-2</v>
      </c>
      <c r="I121" s="20">
        <v>25.7</v>
      </c>
      <c r="J121" s="20">
        <v>2.4900000000000002</v>
      </c>
    </row>
    <row r="122" spans="1:10" ht="24" customHeight="1" x14ac:dyDescent="0.25">
      <c r="A122" s="17" t="s">
        <v>54</v>
      </c>
      <c r="B122" s="19" t="s">
        <v>195</v>
      </c>
      <c r="C122" s="17" t="s">
        <v>50</v>
      </c>
      <c r="D122" s="17" t="s">
        <v>196</v>
      </c>
      <c r="E122" s="48" t="s">
        <v>60</v>
      </c>
      <c r="F122" s="48"/>
      <c r="G122" s="18" t="s">
        <v>61</v>
      </c>
      <c r="H122" s="21">
        <v>0.4299</v>
      </c>
      <c r="I122" s="20">
        <v>27.75</v>
      </c>
      <c r="J122" s="20">
        <v>11.92</v>
      </c>
    </row>
    <row r="123" spans="1:10" ht="51.9" customHeight="1" x14ac:dyDescent="0.25">
      <c r="A123" s="22" t="s">
        <v>64</v>
      </c>
      <c r="B123" s="24" t="s">
        <v>197</v>
      </c>
      <c r="C123" s="22" t="s">
        <v>50</v>
      </c>
      <c r="D123" s="22" t="s">
        <v>198</v>
      </c>
      <c r="E123" s="46" t="s">
        <v>67</v>
      </c>
      <c r="F123" s="46"/>
      <c r="G123" s="23" t="s">
        <v>68</v>
      </c>
      <c r="H123" s="26">
        <v>1.5</v>
      </c>
      <c r="I123" s="25">
        <v>19.16</v>
      </c>
      <c r="J123" s="25">
        <v>28.74</v>
      </c>
    </row>
    <row r="124" spans="1:10" x14ac:dyDescent="0.25">
      <c r="A124" s="34"/>
      <c r="B124" s="34"/>
      <c r="C124" s="34"/>
      <c r="D124" s="34"/>
      <c r="E124" s="34" t="s">
        <v>76</v>
      </c>
      <c r="F124" s="35">
        <v>5.0199999999999996</v>
      </c>
      <c r="G124" s="34" t="s">
        <v>77</v>
      </c>
      <c r="H124" s="35">
        <v>5.3</v>
      </c>
      <c r="I124" s="34" t="s">
        <v>78</v>
      </c>
      <c r="J124" s="35">
        <v>10.32</v>
      </c>
    </row>
    <row r="125" spans="1:10" x14ac:dyDescent="0.25">
      <c r="A125" s="34"/>
      <c r="B125" s="34"/>
      <c r="C125" s="34"/>
      <c r="D125" s="34"/>
      <c r="E125" s="34" t="s">
        <v>79</v>
      </c>
      <c r="F125" s="35">
        <v>10.73</v>
      </c>
      <c r="G125" s="34"/>
      <c r="H125" s="47" t="s">
        <v>80</v>
      </c>
      <c r="I125" s="47"/>
      <c r="J125" s="35">
        <v>53.88</v>
      </c>
    </row>
    <row r="126" spans="1:10" ht="0.9" customHeight="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8" customHeight="1" x14ac:dyDescent="0.25">
      <c r="A127" s="2" t="s">
        <v>199</v>
      </c>
      <c r="B127" s="4" t="s">
        <v>43</v>
      </c>
      <c r="C127" s="2" t="s">
        <v>44</v>
      </c>
      <c r="D127" s="2" t="s">
        <v>10</v>
      </c>
      <c r="E127" s="42" t="s">
        <v>45</v>
      </c>
      <c r="F127" s="42"/>
      <c r="G127" s="3" t="s">
        <v>46</v>
      </c>
      <c r="H127" s="4" t="s">
        <v>11</v>
      </c>
      <c r="I127" s="4" t="s">
        <v>47</v>
      </c>
      <c r="J127" s="4" t="s">
        <v>12</v>
      </c>
    </row>
    <row r="128" spans="1:10" ht="39" customHeight="1" x14ac:dyDescent="0.25">
      <c r="A128" s="10" t="s">
        <v>48</v>
      </c>
      <c r="B128" s="12" t="s">
        <v>200</v>
      </c>
      <c r="C128" s="10" t="s">
        <v>50</v>
      </c>
      <c r="D128" s="10" t="s">
        <v>201</v>
      </c>
      <c r="E128" s="45" t="s">
        <v>120</v>
      </c>
      <c r="F128" s="45"/>
      <c r="G128" s="11" t="s">
        <v>53</v>
      </c>
      <c r="H128" s="15">
        <v>1</v>
      </c>
      <c r="I128" s="13">
        <v>77.91</v>
      </c>
      <c r="J128" s="13">
        <v>77.91</v>
      </c>
    </row>
    <row r="129" spans="1:10" ht="24" customHeight="1" x14ac:dyDescent="0.25">
      <c r="A129" s="17" t="s">
        <v>54</v>
      </c>
      <c r="B129" s="19" t="s">
        <v>58</v>
      </c>
      <c r="C129" s="17" t="s">
        <v>50</v>
      </c>
      <c r="D129" s="17" t="s">
        <v>59</v>
      </c>
      <c r="E129" s="48" t="s">
        <v>60</v>
      </c>
      <c r="F129" s="48"/>
      <c r="G129" s="18" t="s">
        <v>61</v>
      </c>
      <c r="H129" s="21">
        <v>1.0880000000000001</v>
      </c>
      <c r="I129" s="20">
        <v>29.85</v>
      </c>
      <c r="J129" s="20">
        <v>32.47</v>
      </c>
    </row>
    <row r="130" spans="1:10" ht="26.1" customHeight="1" x14ac:dyDescent="0.25">
      <c r="A130" s="17" t="s">
        <v>54</v>
      </c>
      <c r="B130" s="19" t="s">
        <v>103</v>
      </c>
      <c r="C130" s="17" t="s">
        <v>50</v>
      </c>
      <c r="D130" s="17" t="s">
        <v>104</v>
      </c>
      <c r="E130" s="48" t="s">
        <v>60</v>
      </c>
      <c r="F130" s="48"/>
      <c r="G130" s="18" t="s">
        <v>61</v>
      </c>
      <c r="H130" s="21">
        <v>0.47699999999999998</v>
      </c>
      <c r="I130" s="20">
        <v>25.53</v>
      </c>
      <c r="J130" s="20">
        <v>12.17</v>
      </c>
    </row>
    <row r="131" spans="1:10" ht="39" customHeight="1" x14ac:dyDescent="0.25">
      <c r="A131" s="17" t="s">
        <v>54</v>
      </c>
      <c r="B131" s="19" t="s">
        <v>105</v>
      </c>
      <c r="C131" s="17" t="s">
        <v>50</v>
      </c>
      <c r="D131" s="17" t="s">
        <v>106</v>
      </c>
      <c r="E131" s="48" t="s">
        <v>101</v>
      </c>
      <c r="F131" s="48"/>
      <c r="G131" s="18" t="s">
        <v>107</v>
      </c>
      <c r="H131" s="21">
        <v>1.2999999999999999E-2</v>
      </c>
      <c r="I131" s="20">
        <v>27.89</v>
      </c>
      <c r="J131" s="20">
        <v>0.36</v>
      </c>
    </row>
    <row r="132" spans="1:10" ht="39" customHeight="1" x14ac:dyDescent="0.25">
      <c r="A132" s="17" t="s">
        <v>54</v>
      </c>
      <c r="B132" s="19" t="s">
        <v>99</v>
      </c>
      <c r="C132" s="17" t="s">
        <v>50</v>
      </c>
      <c r="D132" s="17" t="s">
        <v>100</v>
      </c>
      <c r="E132" s="48" t="s">
        <v>101</v>
      </c>
      <c r="F132" s="48"/>
      <c r="G132" s="18" t="s">
        <v>102</v>
      </c>
      <c r="H132" s="21">
        <v>5.2999999999999999E-2</v>
      </c>
      <c r="I132" s="20">
        <v>26.28</v>
      </c>
      <c r="J132" s="20">
        <v>1.39</v>
      </c>
    </row>
    <row r="133" spans="1:10" ht="26.1" customHeight="1" x14ac:dyDescent="0.25">
      <c r="A133" s="22" t="s">
        <v>64</v>
      </c>
      <c r="B133" s="24" t="s">
        <v>155</v>
      </c>
      <c r="C133" s="22" t="s">
        <v>50</v>
      </c>
      <c r="D133" s="22" t="s">
        <v>156</v>
      </c>
      <c r="E133" s="46" t="s">
        <v>67</v>
      </c>
      <c r="F133" s="46"/>
      <c r="G133" s="23" t="s">
        <v>116</v>
      </c>
      <c r="H133" s="26">
        <v>1.67E-2</v>
      </c>
      <c r="I133" s="25">
        <v>8.61</v>
      </c>
      <c r="J133" s="25">
        <v>0.14000000000000001</v>
      </c>
    </row>
    <row r="134" spans="1:10" ht="26.1" customHeight="1" x14ac:dyDescent="0.25">
      <c r="A134" s="22" t="s">
        <v>64</v>
      </c>
      <c r="B134" s="24" t="s">
        <v>157</v>
      </c>
      <c r="C134" s="22" t="s">
        <v>50</v>
      </c>
      <c r="D134" s="22" t="s">
        <v>158</v>
      </c>
      <c r="E134" s="46" t="s">
        <v>67</v>
      </c>
      <c r="F134" s="46"/>
      <c r="G134" s="23" t="s">
        <v>68</v>
      </c>
      <c r="H134" s="26">
        <v>5.2999999999999999E-2</v>
      </c>
      <c r="I134" s="25">
        <v>24.98</v>
      </c>
      <c r="J134" s="25">
        <v>1.32</v>
      </c>
    </row>
    <row r="135" spans="1:10" ht="26.1" customHeight="1" x14ac:dyDescent="0.25">
      <c r="A135" s="22" t="s">
        <v>64</v>
      </c>
      <c r="B135" s="24" t="s">
        <v>153</v>
      </c>
      <c r="C135" s="22" t="s">
        <v>50</v>
      </c>
      <c r="D135" s="22" t="s">
        <v>154</v>
      </c>
      <c r="E135" s="46" t="s">
        <v>67</v>
      </c>
      <c r="F135" s="46"/>
      <c r="G135" s="23" t="s">
        <v>75</v>
      </c>
      <c r="H135" s="26">
        <v>0.54700000000000004</v>
      </c>
      <c r="I135" s="25">
        <v>3.86</v>
      </c>
      <c r="J135" s="25">
        <v>2.11</v>
      </c>
    </row>
    <row r="136" spans="1:10" ht="26.1" customHeight="1" x14ac:dyDescent="0.25">
      <c r="A136" s="22" t="s">
        <v>64</v>
      </c>
      <c r="B136" s="24" t="s">
        <v>93</v>
      </c>
      <c r="C136" s="22" t="s">
        <v>50</v>
      </c>
      <c r="D136" s="22" t="s">
        <v>94</v>
      </c>
      <c r="E136" s="46" t="s">
        <v>67</v>
      </c>
      <c r="F136" s="46"/>
      <c r="G136" s="23" t="s">
        <v>75</v>
      </c>
      <c r="H136" s="26">
        <v>0.60499999999999998</v>
      </c>
      <c r="I136" s="25">
        <v>11.04</v>
      </c>
      <c r="J136" s="25">
        <v>6.67</v>
      </c>
    </row>
    <row r="137" spans="1:10" ht="26.1" customHeight="1" x14ac:dyDescent="0.25">
      <c r="A137" s="22" t="s">
        <v>64</v>
      </c>
      <c r="B137" s="24" t="s">
        <v>202</v>
      </c>
      <c r="C137" s="22" t="s">
        <v>50</v>
      </c>
      <c r="D137" s="22" t="s">
        <v>203</v>
      </c>
      <c r="E137" s="46" t="s">
        <v>67</v>
      </c>
      <c r="F137" s="46"/>
      <c r="G137" s="23" t="s">
        <v>68</v>
      </c>
      <c r="H137" s="26">
        <v>2.5999999999999999E-2</v>
      </c>
      <c r="I137" s="25">
        <v>20.63</v>
      </c>
      <c r="J137" s="25">
        <v>0.53</v>
      </c>
    </row>
    <row r="138" spans="1:10" ht="26.1" customHeight="1" x14ac:dyDescent="0.25">
      <c r="A138" s="22" t="s">
        <v>64</v>
      </c>
      <c r="B138" s="24" t="s">
        <v>149</v>
      </c>
      <c r="C138" s="22" t="s">
        <v>50</v>
      </c>
      <c r="D138" s="22" t="s">
        <v>150</v>
      </c>
      <c r="E138" s="46" t="s">
        <v>67</v>
      </c>
      <c r="F138" s="46"/>
      <c r="G138" s="23" t="s">
        <v>75</v>
      </c>
      <c r="H138" s="26">
        <v>1.1339999999999999</v>
      </c>
      <c r="I138" s="25">
        <v>18.3</v>
      </c>
      <c r="J138" s="25">
        <v>20.75</v>
      </c>
    </row>
    <row r="139" spans="1:10" x14ac:dyDescent="0.25">
      <c r="A139" s="34"/>
      <c r="B139" s="34"/>
      <c r="C139" s="34"/>
      <c r="D139" s="34"/>
      <c r="E139" s="34" t="s">
        <v>76</v>
      </c>
      <c r="F139" s="35">
        <v>16.8</v>
      </c>
      <c r="G139" s="34" t="s">
        <v>77</v>
      </c>
      <c r="H139" s="35">
        <v>17.7</v>
      </c>
      <c r="I139" s="34" t="s">
        <v>78</v>
      </c>
      <c r="J139" s="35">
        <v>34.5</v>
      </c>
    </row>
    <row r="140" spans="1:10" x14ac:dyDescent="0.25">
      <c r="A140" s="34"/>
      <c r="B140" s="34"/>
      <c r="C140" s="34"/>
      <c r="D140" s="34"/>
      <c r="E140" s="34" t="s">
        <v>79</v>
      </c>
      <c r="F140" s="35">
        <v>19.37</v>
      </c>
      <c r="G140" s="34"/>
      <c r="H140" s="47" t="s">
        <v>80</v>
      </c>
      <c r="I140" s="47"/>
      <c r="J140" s="35">
        <v>97.28</v>
      </c>
    </row>
    <row r="141" spans="1:10" ht="0.9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8" customHeight="1" x14ac:dyDescent="0.25">
      <c r="A142" s="2" t="s">
        <v>204</v>
      </c>
      <c r="B142" s="4" t="s">
        <v>43</v>
      </c>
      <c r="C142" s="2" t="s">
        <v>44</v>
      </c>
      <c r="D142" s="2" t="s">
        <v>10</v>
      </c>
      <c r="E142" s="42" t="s">
        <v>45</v>
      </c>
      <c r="F142" s="42"/>
      <c r="G142" s="3" t="s">
        <v>46</v>
      </c>
      <c r="H142" s="4" t="s">
        <v>11</v>
      </c>
      <c r="I142" s="4" t="s">
        <v>47</v>
      </c>
      <c r="J142" s="4" t="s">
        <v>12</v>
      </c>
    </row>
    <row r="143" spans="1:10" ht="39" customHeight="1" x14ac:dyDescent="0.25">
      <c r="A143" s="10" t="s">
        <v>48</v>
      </c>
      <c r="B143" s="12" t="s">
        <v>205</v>
      </c>
      <c r="C143" s="10" t="s">
        <v>50</v>
      </c>
      <c r="D143" s="10" t="s">
        <v>206</v>
      </c>
      <c r="E143" s="45" t="s">
        <v>120</v>
      </c>
      <c r="F143" s="45"/>
      <c r="G143" s="11" t="s">
        <v>68</v>
      </c>
      <c r="H143" s="15">
        <v>1</v>
      </c>
      <c r="I143" s="13">
        <v>17.8</v>
      </c>
      <c r="J143" s="13">
        <v>17.8</v>
      </c>
    </row>
    <row r="144" spans="1:10" ht="24" customHeight="1" x14ac:dyDescent="0.25">
      <c r="A144" s="17" t="s">
        <v>54</v>
      </c>
      <c r="B144" s="19" t="s">
        <v>167</v>
      </c>
      <c r="C144" s="17" t="s">
        <v>50</v>
      </c>
      <c r="D144" s="17" t="s">
        <v>168</v>
      </c>
      <c r="E144" s="48" t="s">
        <v>60</v>
      </c>
      <c r="F144" s="48"/>
      <c r="G144" s="18" t="s">
        <v>61</v>
      </c>
      <c r="H144" s="21">
        <v>6.4000000000000001E-2</v>
      </c>
      <c r="I144" s="20">
        <v>25.94</v>
      </c>
      <c r="J144" s="20">
        <v>1.66</v>
      </c>
    </row>
    <row r="145" spans="1:10" ht="26.1" customHeight="1" x14ac:dyDescent="0.25">
      <c r="A145" s="17" t="s">
        <v>54</v>
      </c>
      <c r="B145" s="19" t="s">
        <v>176</v>
      </c>
      <c r="C145" s="17" t="s">
        <v>50</v>
      </c>
      <c r="D145" s="17" t="s">
        <v>177</v>
      </c>
      <c r="E145" s="48" t="s">
        <v>164</v>
      </c>
      <c r="F145" s="48"/>
      <c r="G145" s="18" t="s">
        <v>68</v>
      </c>
      <c r="H145" s="21">
        <v>1</v>
      </c>
      <c r="I145" s="20">
        <v>10.34</v>
      </c>
      <c r="J145" s="20">
        <v>10.34</v>
      </c>
    </row>
    <row r="146" spans="1:10" ht="24" customHeight="1" x14ac:dyDescent="0.25">
      <c r="A146" s="17" t="s">
        <v>54</v>
      </c>
      <c r="B146" s="19" t="s">
        <v>165</v>
      </c>
      <c r="C146" s="17" t="s">
        <v>50</v>
      </c>
      <c r="D146" s="17" t="s">
        <v>166</v>
      </c>
      <c r="E146" s="48" t="s">
        <v>60</v>
      </c>
      <c r="F146" s="48"/>
      <c r="G146" s="18" t="s">
        <v>61</v>
      </c>
      <c r="H146" s="21">
        <v>0.16600000000000001</v>
      </c>
      <c r="I146" s="20">
        <v>30.32</v>
      </c>
      <c r="J146" s="20">
        <v>5.03</v>
      </c>
    </row>
    <row r="147" spans="1:10" ht="39" customHeight="1" x14ac:dyDescent="0.25">
      <c r="A147" s="22" t="s">
        <v>64</v>
      </c>
      <c r="B147" s="24" t="s">
        <v>169</v>
      </c>
      <c r="C147" s="22" t="s">
        <v>50</v>
      </c>
      <c r="D147" s="22" t="s">
        <v>170</v>
      </c>
      <c r="E147" s="46" t="s">
        <v>67</v>
      </c>
      <c r="F147" s="46"/>
      <c r="G147" s="23" t="s">
        <v>84</v>
      </c>
      <c r="H147" s="26">
        <v>0.81899999999999995</v>
      </c>
      <c r="I147" s="25">
        <v>0.22</v>
      </c>
      <c r="J147" s="25">
        <v>0.18</v>
      </c>
    </row>
    <row r="148" spans="1:10" ht="26.1" customHeight="1" x14ac:dyDescent="0.25">
      <c r="A148" s="22" t="s">
        <v>64</v>
      </c>
      <c r="B148" s="24" t="s">
        <v>171</v>
      </c>
      <c r="C148" s="22" t="s">
        <v>50</v>
      </c>
      <c r="D148" s="22" t="s">
        <v>172</v>
      </c>
      <c r="E148" s="46" t="s">
        <v>67</v>
      </c>
      <c r="F148" s="46"/>
      <c r="G148" s="23" t="s">
        <v>68</v>
      </c>
      <c r="H148" s="26">
        <v>2.5000000000000001E-2</v>
      </c>
      <c r="I148" s="25">
        <v>23.7</v>
      </c>
      <c r="J148" s="25">
        <v>0.59</v>
      </c>
    </row>
    <row r="149" spans="1:10" x14ac:dyDescent="0.25">
      <c r="A149" s="34"/>
      <c r="B149" s="34"/>
      <c r="C149" s="34"/>
      <c r="D149" s="34"/>
      <c r="E149" s="34" t="s">
        <v>76</v>
      </c>
      <c r="F149" s="35">
        <v>3.1</v>
      </c>
      <c r="G149" s="34" t="s">
        <v>77</v>
      </c>
      <c r="H149" s="35">
        <v>3.27</v>
      </c>
      <c r="I149" s="34" t="s">
        <v>78</v>
      </c>
      <c r="J149" s="35">
        <v>6.37</v>
      </c>
    </row>
    <row r="150" spans="1:10" x14ac:dyDescent="0.25">
      <c r="A150" s="34"/>
      <c r="B150" s="34"/>
      <c r="C150" s="34"/>
      <c r="D150" s="34"/>
      <c r="E150" s="34" t="s">
        <v>79</v>
      </c>
      <c r="F150" s="35">
        <v>4.42</v>
      </c>
      <c r="G150" s="34"/>
      <c r="H150" s="47" t="s">
        <v>80</v>
      </c>
      <c r="I150" s="47"/>
      <c r="J150" s="35">
        <v>22.22</v>
      </c>
    </row>
    <row r="151" spans="1:10" ht="0.9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8" customHeight="1" x14ac:dyDescent="0.25">
      <c r="A152" s="2" t="s">
        <v>207</v>
      </c>
      <c r="B152" s="4" t="s">
        <v>43</v>
      </c>
      <c r="C152" s="2" t="s">
        <v>44</v>
      </c>
      <c r="D152" s="2" t="s">
        <v>10</v>
      </c>
      <c r="E152" s="42" t="s">
        <v>45</v>
      </c>
      <c r="F152" s="42"/>
      <c r="G152" s="3" t="s">
        <v>46</v>
      </c>
      <c r="H152" s="4" t="s">
        <v>11</v>
      </c>
      <c r="I152" s="4" t="s">
        <v>47</v>
      </c>
      <c r="J152" s="4" t="s">
        <v>12</v>
      </c>
    </row>
    <row r="153" spans="1:10" ht="39" customHeight="1" x14ac:dyDescent="0.25">
      <c r="A153" s="10" t="s">
        <v>48</v>
      </c>
      <c r="B153" s="12" t="s">
        <v>208</v>
      </c>
      <c r="C153" s="10" t="s">
        <v>50</v>
      </c>
      <c r="D153" s="10" t="s">
        <v>209</v>
      </c>
      <c r="E153" s="45" t="s">
        <v>120</v>
      </c>
      <c r="F153" s="45"/>
      <c r="G153" s="11" t="s">
        <v>68</v>
      </c>
      <c r="H153" s="15">
        <v>1</v>
      </c>
      <c r="I153" s="13">
        <v>15.05</v>
      </c>
      <c r="J153" s="13">
        <v>15.05</v>
      </c>
    </row>
    <row r="154" spans="1:10" ht="24" customHeight="1" x14ac:dyDescent="0.25">
      <c r="A154" s="17" t="s">
        <v>54</v>
      </c>
      <c r="B154" s="19" t="s">
        <v>167</v>
      </c>
      <c r="C154" s="17" t="s">
        <v>50</v>
      </c>
      <c r="D154" s="17" t="s">
        <v>168</v>
      </c>
      <c r="E154" s="48" t="s">
        <v>60</v>
      </c>
      <c r="F154" s="48"/>
      <c r="G154" s="18" t="s">
        <v>61</v>
      </c>
      <c r="H154" s="21">
        <v>3.9E-2</v>
      </c>
      <c r="I154" s="20">
        <v>25.94</v>
      </c>
      <c r="J154" s="20">
        <v>1.01</v>
      </c>
    </row>
    <row r="155" spans="1:10" ht="26.1" customHeight="1" x14ac:dyDescent="0.25">
      <c r="A155" s="17" t="s">
        <v>54</v>
      </c>
      <c r="B155" s="19" t="s">
        <v>210</v>
      </c>
      <c r="C155" s="17" t="s">
        <v>50</v>
      </c>
      <c r="D155" s="17" t="s">
        <v>211</v>
      </c>
      <c r="E155" s="48" t="s">
        <v>164</v>
      </c>
      <c r="F155" s="48"/>
      <c r="G155" s="18" t="s">
        <v>68</v>
      </c>
      <c r="H155" s="21">
        <v>1</v>
      </c>
      <c r="I155" s="20">
        <v>10.25</v>
      </c>
      <c r="J155" s="20">
        <v>10.25</v>
      </c>
    </row>
    <row r="156" spans="1:10" ht="24" customHeight="1" x14ac:dyDescent="0.25">
      <c r="A156" s="17" t="s">
        <v>54</v>
      </c>
      <c r="B156" s="19" t="s">
        <v>165</v>
      </c>
      <c r="C156" s="17" t="s">
        <v>50</v>
      </c>
      <c r="D156" s="17" t="s">
        <v>166</v>
      </c>
      <c r="E156" s="48" t="s">
        <v>60</v>
      </c>
      <c r="F156" s="48"/>
      <c r="G156" s="18" t="s">
        <v>61</v>
      </c>
      <c r="H156" s="21">
        <v>0.10199999999999999</v>
      </c>
      <c r="I156" s="20">
        <v>30.32</v>
      </c>
      <c r="J156" s="20">
        <v>3.09</v>
      </c>
    </row>
    <row r="157" spans="1:10" ht="26.1" customHeight="1" x14ac:dyDescent="0.25">
      <c r="A157" s="22" t="s">
        <v>64</v>
      </c>
      <c r="B157" s="24" t="s">
        <v>171</v>
      </c>
      <c r="C157" s="22" t="s">
        <v>50</v>
      </c>
      <c r="D157" s="22" t="s">
        <v>172</v>
      </c>
      <c r="E157" s="46" t="s">
        <v>67</v>
      </c>
      <c r="F157" s="46"/>
      <c r="G157" s="23" t="s">
        <v>68</v>
      </c>
      <c r="H157" s="26">
        <v>2.5000000000000001E-2</v>
      </c>
      <c r="I157" s="25">
        <v>23.7</v>
      </c>
      <c r="J157" s="25">
        <v>0.59</v>
      </c>
    </row>
    <row r="158" spans="1:10" ht="39" customHeight="1" x14ac:dyDescent="0.25">
      <c r="A158" s="22" t="s">
        <v>64</v>
      </c>
      <c r="B158" s="24" t="s">
        <v>169</v>
      </c>
      <c r="C158" s="22" t="s">
        <v>50</v>
      </c>
      <c r="D158" s="22" t="s">
        <v>170</v>
      </c>
      <c r="E158" s="46" t="s">
        <v>67</v>
      </c>
      <c r="F158" s="46"/>
      <c r="G158" s="23" t="s">
        <v>84</v>
      </c>
      <c r="H158" s="26">
        <v>0.503</v>
      </c>
      <c r="I158" s="25">
        <v>0.22</v>
      </c>
      <c r="J158" s="25">
        <v>0.11</v>
      </c>
    </row>
    <row r="159" spans="1:10" x14ac:dyDescent="0.25">
      <c r="A159" s="34"/>
      <c r="B159" s="34"/>
      <c r="C159" s="34"/>
      <c r="D159" s="34"/>
      <c r="E159" s="34" t="s">
        <v>76</v>
      </c>
      <c r="F159" s="35">
        <v>1.65</v>
      </c>
      <c r="G159" s="34" t="s">
        <v>77</v>
      </c>
      <c r="H159" s="35">
        <v>1.74</v>
      </c>
      <c r="I159" s="34" t="s">
        <v>78</v>
      </c>
      <c r="J159" s="35">
        <v>3.39</v>
      </c>
    </row>
    <row r="160" spans="1:10" x14ac:dyDescent="0.25">
      <c r="A160" s="34"/>
      <c r="B160" s="34"/>
      <c r="C160" s="34"/>
      <c r="D160" s="34"/>
      <c r="E160" s="34" t="s">
        <v>79</v>
      </c>
      <c r="F160" s="35">
        <v>3.74</v>
      </c>
      <c r="G160" s="34"/>
      <c r="H160" s="47" t="s">
        <v>80</v>
      </c>
      <c r="I160" s="47"/>
      <c r="J160" s="35">
        <v>18.79</v>
      </c>
    </row>
    <row r="161" spans="1:10" ht="0.9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8" customHeight="1" x14ac:dyDescent="0.25">
      <c r="A162" s="2" t="s">
        <v>212</v>
      </c>
      <c r="B162" s="4" t="s">
        <v>43</v>
      </c>
      <c r="C162" s="2" t="s">
        <v>44</v>
      </c>
      <c r="D162" s="2" t="s">
        <v>10</v>
      </c>
      <c r="E162" s="42" t="s">
        <v>45</v>
      </c>
      <c r="F162" s="42"/>
      <c r="G162" s="3" t="s">
        <v>46</v>
      </c>
      <c r="H162" s="4" t="s">
        <v>11</v>
      </c>
      <c r="I162" s="4" t="s">
        <v>47</v>
      </c>
      <c r="J162" s="4" t="s">
        <v>12</v>
      </c>
    </row>
    <row r="163" spans="1:10" ht="51.9" customHeight="1" x14ac:dyDescent="0.25">
      <c r="A163" s="10" t="s">
        <v>48</v>
      </c>
      <c r="B163" s="12" t="s">
        <v>213</v>
      </c>
      <c r="C163" s="10" t="s">
        <v>50</v>
      </c>
      <c r="D163" s="10" t="s">
        <v>214</v>
      </c>
      <c r="E163" s="45" t="s">
        <v>215</v>
      </c>
      <c r="F163" s="45"/>
      <c r="G163" s="11" t="s">
        <v>53</v>
      </c>
      <c r="H163" s="15">
        <v>1</v>
      </c>
      <c r="I163" s="13">
        <v>60.72</v>
      </c>
      <c r="J163" s="13">
        <v>60.72</v>
      </c>
    </row>
    <row r="164" spans="1:10" ht="39" customHeight="1" x14ac:dyDescent="0.25">
      <c r="A164" s="17" t="s">
        <v>54</v>
      </c>
      <c r="B164" s="19" t="s">
        <v>216</v>
      </c>
      <c r="C164" s="17" t="s">
        <v>50</v>
      </c>
      <c r="D164" s="17" t="s">
        <v>217</v>
      </c>
      <c r="E164" s="48" t="s">
        <v>215</v>
      </c>
      <c r="F164" s="48"/>
      <c r="G164" s="18" t="s">
        <v>53</v>
      </c>
      <c r="H164" s="21">
        <v>6.7000000000000004E-2</v>
      </c>
      <c r="I164" s="20">
        <v>247.28</v>
      </c>
      <c r="J164" s="20">
        <v>16.559999999999999</v>
      </c>
    </row>
    <row r="165" spans="1:10" ht="24" customHeight="1" x14ac:dyDescent="0.25">
      <c r="A165" s="17" t="s">
        <v>54</v>
      </c>
      <c r="B165" s="19" t="s">
        <v>58</v>
      </c>
      <c r="C165" s="17" t="s">
        <v>50</v>
      </c>
      <c r="D165" s="17" t="s">
        <v>59</v>
      </c>
      <c r="E165" s="48" t="s">
        <v>60</v>
      </c>
      <c r="F165" s="48"/>
      <c r="G165" s="18" t="s">
        <v>61</v>
      </c>
      <c r="H165" s="21">
        <v>0.6</v>
      </c>
      <c r="I165" s="20">
        <v>29.85</v>
      </c>
      <c r="J165" s="20">
        <v>17.91</v>
      </c>
    </row>
    <row r="166" spans="1:10" ht="26.1" customHeight="1" x14ac:dyDescent="0.25">
      <c r="A166" s="17" t="s">
        <v>54</v>
      </c>
      <c r="B166" s="19" t="s">
        <v>103</v>
      </c>
      <c r="C166" s="17" t="s">
        <v>50</v>
      </c>
      <c r="D166" s="17" t="s">
        <v>104</v>
      </c>
      <c r="E166" s="48" t="s">
        <v>60</v>
      </c>
      <c r="F166" s="48"/>
      <c r="G166" s="18" t="s">
        <v>61</v>
      </c>
      <c r="H166" s="21">
        <v>0.11</v>
      </c>
      <c r="I166" s="20">
        <v>25.53</v>
      </c>
      <c r="J166" s="20">
        <v>2.8</v>
      </c>
    </row>
    <row r="167" spans="1:10" ht="39" customHeight="1" x14ac:dyDescent="0.25">
      <c r="A167" s="22" t="s">
        <v>64</v>
      </c>
      <c r="B167" s="24" t="s">
        <v>218</v>
      </c>
      <c r="C167" s="22" t="s">
        <v>50</v>
      </c>
      <c r="D167" s="22" t="s">
        <v>219</v>
      </c>
      <c r="E167" s="46" t="s">
        <v>220</v>
      </c>
      <c r="F167" s="46"/>
      <c r="G167" s="23" t="s">
        <v>221</v>
      </c>
      <c r="H167" s="26">
        <v>0.39300000000000002</v>
      </c>
      <c r="I167" s="25">
        <v>26.4</v>
      </c>
      <c r="J167" s="25">
        <v>10.37</v>
      </c>
    </row>
    <row r="168" spans="1:10" ht="39" customHeight="1" x14ac:dyDescent="0.25">
      <c r="A168" s="22" t="s">
        <v>64</v>
      </c>
      <c r="B168" s="24" t="s">
        <v>222</v>
      </c>
      <c r="C168" s="22" t="s">
        <v>50</v>
      </c>
      <c r="D168" s="22" t="s">
        <v>223</v>
      </c>
      <c r="E168" s="46" t="s">
        <v>220</v>
      </c>
      <c r="F168" s="46"/>
      <c r="G168" s="23" t="s">
        <v>221</v>
      </c>
      <c r="H168" s="26">
        <v>0.19600000000000001</v>
      </c>
      <c r="I168" s="25">
        <v>25.26</v>
      </c>
      <c r="J168" s="25">
        <v>4.95</v>
      </c>
    </row>
    <row r="169" spans="1:10" ht="39" customHeight="1" x14ac:dyDescent="0.25">
      <c r="A169" s="22" t="s">
        <v>64</v>
      </c>
      <c r="B169" s="24" t="s">
        <v>224</v>
      </c>
      <c r="C169" s="22" t="s">
        <v>50</v>
      </c>
      <c r="D169" s="22" t="s">
        <v>225</v>
      </c>
      <c r="E169" s="46" t="s">
        <v>220</v>
      </c>
      <c r="F169" s="46"/>
      <c r="G169" s="23" t="s">
        <v>226</v>
      </c>
      <c r="H169" s="26">
        <v>0.78500000000000003</v>
      </c>
      <c r="I169" s="25">
        <v>9.7200000000000006</v>
      </c>
      <c r="J169" s="25">
        <v>7.63</v>
      </c>
    </row>
    <row r="170" spans="1:10" ht="26.1" customHeight="1" x14ac:dyDescent="0.25">
      <c r="A170" s="22" t="s">
        <v>64</v>
      </c>
      <c r="B170" s="24" t="s">
        <v>157</v>
      </c>
      <c r="C170" s="22" t="s">
        <v>50</v>
      </c>
      <c r="D170" s="22" t="s">
        <v>158</v>
      </c>
      <c r="E170" s="46" t="s">
        <v>67</v>
      </c>
      <c r="F170" s="46"/>
      <c r="G170" s="23" t="s">
        <v>68</v>
      </c>
      <c r="H170" s="26">
        <v>1.9E-2</v>
      </c>
      <c r="I170" s="25">
        <v>24.98</v>
      </c>
      <c r="J170" s="25">
        <v>0.47</v>
      </c>
    </row>
    <row r="171" spans="1:10" ht="26.1" customHeight="1" x14ac:dyDescent="0.25">
      <c r="A171" s="22" t="s">
        <v>64</v>
      </c>
      <c r="B171" s="24" t="s">
        <v>155</v>
      </c>
      <c r="C171" s="22" t="s">
        <v>50</v>
      </c>
      <c r="D171" s="22" t="s">
        <v>156</v>
      </c>
      <c r="E171" s="46" t="s">
        <v>67</v>
      </c>
      <c r="F171" s="46"/>
      <c r="G171" s="23" t="s">
        <v>116</v>
      </c>
      <c r="H171" s="26">
        <v>4.0000000000000001E-3</v>
      </c>
      <c r="I171" s="25">
        <v>8.61</v>
      </c>
      <c r="J171" s="25">
        <v>0.03</v>
      </c>
    </row>
    <row r="172" spans="1:10" x14ac:dyDescent="0.25">
      <c r="A172" s="34"/>
      <c r="B172" s="34"/>
      <c r="C172" s="34"/>
      <c r="D172" s="34"/>
      <c r="E172" s="34" t="s">
        <v>76</v>
      </c>
      <c r="F172" s="35">
        <v>8.77</v>
      </c>
      <c r="G172" s="34" t="s">
        <v>77</v>
      </c>
      <c r="H172" s="35">
        <v>9.25</v>
      </c>
      <c r="I172" s="34" t="s">
        <v>78</v>
      </c>
      <c r="J172" s="35">
        <v>18.02</v>
      </c>
    </row>
    <row r="173" spans="1:10" x14ac:dyDescent="0.25">
      <c r="A173" s="34"/>
      <c r="B173" s="34"/>
      <c r="C173" s="34"/>
      <c r="D173" s="34"/>
      <c r="E173" s="34" t="s">
        <v>79</v>
      </c>
      <c r="F173" s="35">
        <v>15.1</v>
      </c>
      <c r="G173" s="34"/>
      <c r="H173" s="47" t="s">
        <v>80</v>
      </c>
      <c r="I173" s="47"/>
      <c r="J173" s="35">
        <v>75.819999999999993</v>
      </c>
    </row>
    <row r="174" spans="1:10" ht="0.9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8" customHeight="1" x14ac:dyDescent="0.25">
      <c r="A175" s="2" t="s">
        <v>227</v>
      </c>
      <c r="B175" s="4" t="s">
        <v>43</v>
      </c>
      <c r="C175" s="2" t="s">
        <v>44</v>
      </c>
      <c r="D175" s="2" t="s">
        <v>10</v>
      </c>
      <c r="E175" s="42" t="s">
        <v>45</v>
      </c>
      <c r="F175" s="42"/>
      <c r="G175" s="3" t="s">
        <v>46</v>
      </c>
      <c r="H175" s="4" t="s">
        <v>11</v>
      </c>
      <c r="I175" s="4" t="s">
        <v>47</v>
      </c>
      <c r="J175" s="4" t="s">
        <v>12</v>
      </c>
    </row>
    <row r="176" spans="1:10" ht="39" customHeight="1" x14ac:dyDescent="0.25">
      <c r="A176" s="10" t="s">
        <v>48</v>
      </c>
      <c r="B176" s="12" t="s">
        <v>228</v>
      </c>
      <c r="C176" s="10" t="s">
        <v>50</v>
      </c>
      <c r="D176" s="10" t="s">
        <v>229</v>
      </c>
      <c r="E176" s="45" t="s">
        <v>164</v>
      </c>
      <c r="F176" s="45"/>
      <c r="G176" s="11" t="s">
        <v>68</v>
      </c>
      <c r="H176" s="15">
        <v>1</v>
      </c>
      <c r="I176" s="13">
        <v>14.88</v>
      </c>
      <c r="J176" s="13">
        <v>14.88</v>
      </c>
    </row>
    <row r="177" spans="1:10" ht="26.1" customHeight="1" x14ac:dyDescent="0.25">
      <c r="A177" s="17" t="s">
        <v>54</v>
      </c>
      <c r="B177" s="19" t="s">
        <v>176</v>
      </c>
      <c r="C177" s="17" t="s">
        <v>50</v>
      </c>
      <c r="D177" s="17" t="s">
        <v>177</v>
      </c>
      <c r="E177" s="48" t="s">
        <v>164</v>
      </c>
      <c r="F177" s="48"/>
      <c r="G177" s="18" t="s">
        <v>68</v>
      </c>
      <c r="H177" s="21">
        <v>1</v>
      </c>
      <c r="I177" s="20">
        <v>10.34</v>
      </c>
      <c r="J177" s="20">
        <v>10.34</v>
      </c>
    </row>
    <row r="178" spans="1:10" ht="24" customHeight="1" x14ac:dyDescent="0.25">
      <c r="A178" s="17" t="s">
        <v>54</v>
      </c>
      <c r="B178" s="19" t="s">
        <v>165</v>
      </c>
      <c r="C178" s="17" t="s">
        <v>50</v>
      </c>
      <c r="D178" s="17" t="s">
        <v>166</v>
      </c>
      <c r="E178" s="48" t="s">
        <v>60</v>
      </c>
      <c r="F178" s="48"/>
      <c r="G178" s="18" t="s">
        <v>61</v>
      </c>
      <c r="H178" s="21">
        <v>0.1069</v>
      </c>
      <c r="I178" s="20">
        <v>30.32</v>
      </c>
      <c r="J178" s="20">
        <v>3.24</v>
      </c>
    </row>
    <row r="179" spans="1:10" ht="24" customHeight="1" x14ac:dyDescent="0.25">
      <c r="A179" s="17" t="s">
        <v>54</v>
      </c>
      <c r="B179" s="19" t="s">
        <v>167</v>
      </c>
      <c r="C179" s="17" t="s">
        <v>50</v>
      </c>
      <c r="D179" s="17" t="s">
        <v>168</v>
      </c>
      <c r="E179" s="48" t="s">
        <v>60</v>
      </c>
      <c r="F179" s="48"/>
      <c r="G179" s="18" t="s">
        <v>61</v>
      </c>
      <c r="H179" s="21">
        <v>1.7500000000000002E-2</v>
      </c>
      <c r="I179" s="20">
        <v>25.94</v>
      </c>
      <c r="J179" s="20">
        <v>0.45</v>
      </c>
    </row>
    <row r="180" spans="1:10" ht="26.1" customHeight="1" x14ac:dyDescent="0.25">
      <c r="A180" s="22" t="s">
        <v>64</v>
      </c>
      <c r="B180" s="24" t="s">
        <v>171</v>
      </c>
      <c r="C180" s="22" t="s">
        <v>50</v>
      </c>
      <c r="D180" s="22" t="s">
        <v>172</v>
      </c>
      <c r="E180" s="46" t="s">
        <v>67</v>
      </c>
      <c r="F180" s="46"/>
      <c r="G180" s="23" t="s">
        <v>68</v>
      </c>
      <c r="H180" s="26">
        <v>2.5000000000000001E-2</v>
      </c>
      <c r="I180" s="25">
        <v>23.7</v>
      </c>
      <c r="J180" s="25">
        <v>0.59</v>
      </c>
    </row>
    <row r="181" spans="1:10" ht="39" customHeight="1" x14ac:dyDescent="0.25">
      <c r="A181" s="22" t="s">
        <v>64</v>
      </c>
      <c r="B181" s="24" t="s">
        <v>169</v>
      </c>
      <c r="C181" s="22" t="s">
        <v>50</v>
      </c>
      <c r="D181" s="22" t="s">
        <v>170</v>
      </c>
      <c r="E181" s="46" t="s">
        <v>67</v>
      </c>
      <c r="F181" s="46"/>
      <c r="G181" s="23" t="s">
        <v>84</v>
      </c>
      <c r="H181" s="26">
        <v>1.19</v>
      </c>
      <c r="I181" s="25">
        <v>0.22</v>
      </c>
      <c r="J181" s="25">
        <v>0.26</v>
      </c>
    </row>
    <row r="182" spans="1:10" x14ac:dyDescent="0.25">
      <c r="A182" s="34"/>
      <c r="B182" s="34"/>
      <c r="C182" s="34"/>
      <c r="D182" s="34"/>
      <c r="E182" s="34" t="s">
        <v>76</v>
      </c>
      <c r="F182" s="35">
        <v>2.0299999999999998</v>
      </c>
      <c r="G182" s="34" t="s">
        <v>77</v>
      </c>
      <c r="H182" s="35">
        <v>2.15</v>
      </c>
      <c r="I182" s="34" t="s">
        <v>78</v>
      </c>
      <c r="J182" s="35">
        <v>4.18</v>
      </c>
    </row>
    <row r="183" spans="1:10" x14ac:dyDescent="0.25">
      <c r="A183" s="34"/>
      <c r="B183" s="34"/>
      <c r="C183" s="34"/>
      <c r="D183" s="34"/>
      <c r="E183" s="34" t="s">
        <v>79</v>
      </c>
      <c r="F183" s="35">
        <v>3.7</v>
      </c>
      <c r="G183" s="34"/>
      <c r="H183" s="47" t="s">
        <v>80</v>
      </c>
      <c r="I183" s="47"/>
      <c r="J183" s="35">
        <v>18.579999999999998</v>
      </c>
    </row>
    <row r="184" spans="1:10" ht="0.9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ht="18" customHeight="1" x14ac:dyDescent="0.25">
      <c r="A185" s="2" t="s">
        <v>230</v>
      </c>
      <c r="B185" s="4" t="s">
        <v>43</v>
      </c>
      <c r="C185" s="2" t="s">
        <v>44</v>
      </c>
      <c r="D185" s="2" t="s">
        <v>10</v>
      </c>
      <c r="E185" s="42" t="s">
        <v>45</v>
      </c>
      <c r="F185" s="42"/>
      <c r="G185" s="3" t="s">
        <v>46</v>
      </c>
      <c r="H185" s="4" t="s">
        <v>11</v>
      </c>
      <c r="I185" s="4" t="s">
        <v>47</v>
      </c>
      <c r="J185" s="4" t="s">
        <v>12</v>
      </c>
    </row>
    <row r="186" spans="1:10" ht="39" customHeight="1" x14ac:dyDescent="0.25">
      <c r="A186" s="10" t="s">
        <v>48</v>
      </c>
      <c r="B186" s="12" t="s">
        <v>231</v>
      </c>
      <c r="C186" s="10" t="s">
        <v>50</v>
      </c>
      <c r="D186" s="10" t="s">
        <v>232</v>
      </c>
      <c r="E186" s="45" t="s">
        <v>164</v>
      </c>
      <c r="F186" s="45"/>
      <c r="G186" s="11" t="s">
        <v>68</v>
      </c>
      <c r="H186" s="15">
        <v>1</v>
      </c>
      <c r="I186" s="13">
        <v>11.47</v>
      </c>
      <c r="J186" s="13">
        <v>11.47</v>
      </c>
    </row>
    <row r="187" spans="1:10" ht="24" customHeight="1" x14ac:dyDescent="0.25">
      <c r="A187" s="17" t="s">
        <v>54</v>
      </c>
      <c r="B187" s="19" t="s">
        <v>165</v>
      </c>
      <c r="C187" s="17" t="s">
        <v>50</v>
      </c>
      <c r="D187" s="17" t="s">
        <v>166</v>
      </c>
      <c r="E187" s="48" t="s">
        <v>60</v>
      </c>
      <c r="F187" s="48"/>
      <c r="G187" s="18" t="s">
        <v>61</v>
      </c>
      <c r="H187" s="21">
        <v>3.9199999999999999E-2</v>
      </c>
      <c r="I187" s="20">
        <v>30.32</v>
      </c>
      <c r="J187" s="20">
        <v>1.18</v>
      </c>
    </row>
    <row r="188" spans="1:10" ht="24" customHeight="1" x14ac:dyDescent="0.25">
      <c r="A188" s="17" t="s">
        <v>54</v>
      </c>
      <c r="B188" s="19" t="s">
        <v>167</v>
      </c>
      <c r="C188" s="17" t="s">
        <v>50</v>
      </c>
      <c r="D188" s="17" t="s">
        <v>168</v>
      </c>
      <c r="E188" s="48" t="s">
        <v>60</v>
      </c>
      <c r="F188" s="48"/>
      <c r="G188" s="18" t="s">
        <v>61</v>
      </c>
      <c r="H188" s="21">
        <v>6.4000000000000003E-3</v>
      </c>
      <c r="I188" s="20">
        <v>25.94</v>
      </c>
      <c r="J188" s="20">
        <v>0.16</v>
      </c>
    </row>
    <row r="189" spans="1:10" ht="26.1" customHeight="1" x14ac:dyDescent="0.25">
      <c r="A189" s="17" t="s">
        <v>54</v>
      </c>
      <c r="B189" s="19" t="s">
        <v>162</v>
      </c>
      <c r="C189" s="17" t="s">
        <v>50</v>
      </c>
      <c r="D189" s="17" t="s">
        <v>163</v>
      </c>
      <c r="E189" s="48" t="s">
        <v>164</v>
      </c>
      <c r="F189" s="48"/>
      <c r="G189" s="18" t="s">
        <v>68</v>
      </c>
      <c r="H189" s="21">
        <v>1</v>
      </c>
      <c r="I189" s="20">
        <v>9.43</v>
      </c>
      <c r="J189" s="20">
        <v>9.43</v>
      </c>
    </row>
    <row r="190" spans="1:10" ht="39" customHeight="1" x14ac:dyDescent="0.25">
      <c r="A190" s="22" t="s">
        <v>64</v>
      </c>
      <c r="B190" s="24" t="s">
        <v>169</v>
      </c>
      <c r="C190" s="22" t="s">
        <v>50</v>
      </c>
      <c r="D190" s="22" t="s">
        <v>170</v>
      </c>
      <c r="E190" s="46" t="s">
        <v>67</v>
      </c>
      <c r="F190" s="46"/>
      <c r="G190" s="23" t="s">
        <v>84</v>
      </c>
      <c r="H190" s="26">
        <v>0.54300000000000004</v>
      </c>
      <c r="I190" s="25">
        <v>0.22</v>
      </c>
      <c r="J190" s="25">
        <v>0.11</v>
      </c>
    </row>
    <row r="191" spans="1:10" ht="26.1" customHeight="1" x14ac:dyDescent="0.25">
      <c r="A191" s="22" t="s">
        <v>64</v>
      </c>
      <c r="B191" s="24" t="s">
        <v>171</v>
      </c>
      <c r="C191" s="22" t="s">
        <v>50</v>
      </c>
      <c r="D191" s="22" t="s">
        <v>172</v>
      </c>
      <c r="E191" s="46" t="s">
        <v>67</v>
      </c>
      <c r="F191" s="46"/>
      <c r="G191" s="23" t="s">
        <v>68</v>
      </c>
      <c r="H191" s="26">
        <v>2.5000000000000001E-2</v>
      </c>
      <c r="I191" s="25">
        <v>23.7</v>
      </c>
      <c r="J191" s="25">
        <v>0.59</v>
      </c>
    </row>
    <row r="192" spans="1:10" x14ac:dyDescent="0.25">
      <c r="A192" s="34"/>
      <c r="B192" s="34"/>
      <c r="C192" s="34"/>
      <c r="D192" s="34"/>
      <c r="E192" s="34" t="s">
        <v>76</v>
      </c>
      <c r="F192" s="35">
        <v>0.57999999999999996</v>
      </c>
      <c r="G192" s="34" t="s">
        <v>77</v>
      </c>
      <c r="H192" s="35">
        <v>0.62</v>
      </c>
      <c r="I192" s="34" t="s">
        <v>78</v>
      </c>
      <c r="J192" s="35">
        <v>1.2</v>
      </c>
    </row>
    <row r="193" spans="1:10" x14ac:dyDescent="0.25">
      <c r="A193" s="34"/>
      <c r="B193" s="34"/>
      <c r="C193" s="34"/>
      <c r="D193" s="34"/>
      <c r="E193" s="34" t="s">
        <v>79</v>
      </c>
      <c r="F193" s="35">
        <v>2.85</v>
      </c>
      <c r="G193" s="34"/>
      <c r="H193" s="47" t="s">
        <v>80</v>
      </c>
      <c r="I193" s="47"/>
      <c r="J193" s="35">
        <v>14.32</v>
      </c>
    </row>
    <row r="194" spans="1:10" ht="0.9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ht="18" customHeight="1" x14ac:dyDescent="0.25">
      <c r="A195" s="2" t="s">
        <v>233</v>
      </c>
      <c r="B195" s="4" t="s">
        <v>43</v>
      </c>
      <c r="C195" s="2" t="s">
        <v>44</v>
      </c>
      <c r="D195" s="2" t="s">
        <v>10</v>
      </c>
      <c r="E195" s="42" t="s">
        <v>45</v>
      </c>
      <c r="F195" s="42"/>
      <c r="G195" s="3" t="s">
        <v>46</v>
      </c>
      <c r="H195" s="4" t="s">
        <v>11</v>
      </c>
      <c r="I195" s="4" t="s">
        <v>47</v>
      </c>
      <c r="J195" s="4" t="s">
        <v>12</v>
      </c>
    </row>
    <row r="196" spans="1:10" ht="39" customHeight="1" x14ac:dyDescent="0.25">
      <c r="A196" s="10" t="s">
        <v>48</v>
      </c>
      <c r="B196" s="12" t="s">
        <v>234</v>
      </c>
      <c r="C196" s="10" t="s">
        <v>50</v>
      </c>
      <c r="D196" s="10" t="s">
        <v>235</v>
      </c>
      <c r="E196" s="45" t="s">
        <v>236</v>
      </c>
      <c r="F196" s="45"/>
      <c r="G196" s="11" t="s">
        <v>88</v>
      </c>
      <c r="H196" s="15">
        <v>1</v>
      </c>
      <c r="I196" s="13">
        <v>897.71</v>
      </c>
      <c r="J196" s="13">
        <v>897.71</v>
      </c>
    </row>
    <row r="197" spans="1:10" ht="39" customHeight="1" x14ac:dyDescent="0.25">
      <c r="A197" s="17" t="s">
        <v>54</v>
      </c>
      <c r="B197" s="19" t="s">
        <v>185</v>
      </c>
      <c r="C197" s="17" t="s">
        <v>50</v>
      </c>
      <c r="D197" s="17" t="s">
        <v>186</v>
      </c>
      <c r="E197" s="48" t="s">
        <v>101</v>
      </c>
      <c r="F197" s="48"/>
      <c r="G197" s="18" t="s">
        <v>102</v>
      </c>
      <c r="H197" s="21">
        <v>0.13</v>
      </c>
      <c r="I197" s="20">
        <v>0.6</v>
      </c>
      <c r="J197" s="20">
        <v>7.0000000000000007E-2</v>
      </c>
    </row>
    <row r="198" spans="1:10" ht="39" customHeight="1" x14ac:dyDescent="0.25">
      <c r="A198" s="17" t="s">
        <v>54</v>
      </c>
      <c r="B198" s="19" t="s">
        <v>183</v>
      </c>
      <c r="C198" s="17" t="s">
        <v>50</v>
      </c>
      <c r="D198" s="17" t="s">
        <v>184</v>
      </c>
      <c r="E198" s="48" t="s">
        <v>101</v>
      </c>
      <c r="F198" s="48"/>
      <c r="G198" s="18" t="s">
        <v>107</v>
      </c>
      <c r="H198" s="21">
        <v>9.4E-2</v>
      </c>
      <c r="I198" s="20">
        <v>1.57</v>
      </c>
      <c r="J198" s="20">
        <v>0.14000000000000001</v>
      </c>
    </row>
    <row r="199" spans="1:10" ht="24" customHeight="1" x14ac:dyDescent="0.25">
      <c r="A199" s="17" t="s">
        <v>54</v>
      </c>
      <c r="B199" s="19" t="s">
        <v>58</v>
      </c>
      <c r="C199" s="17" t="s">
        <v>50</v>
      </c>
      <c r="D199" s="17" t="s">
        <v>59</v>
      </c>
      <c r="E199" s="48" t="s">
        <v>60</v>
      </c>
      <c r="F199" s="48"/>
      <c r="G199" s="18" t="s">
        <v>61</v>
      </c>
      <c r="H199" s="21">
        <v>0.224</v>
      </c>
      <c r="I199" s="20">
        <v>29.85</v>
      </c>
      <c r="J199" s="20">
        <v>6.68</v>
      </c>
    </row>
    <row r="200" spans="1:10" ht="24" customHeight="1" x14ac:dyDescent="0.25">
      <c r="A200" s="17" t="s">
        <v>54</v>
      </c>
      <c r="B200" s="19" t="s">
        <v>121</v>
      </c>
      <c r="C200" s="17" t="s">
        <v>50</v>
      </c>
      <c r="D200" s="17" t="s">
        <v>122</v>
      </c>
      <c r="E200" s="48" t="s">
        <v>60</v>
      </c>
      <c r="F200" s="48"/>
      <c r="G200" s="18" t="s">
        <v>61</v>
      </c>
      <c r="H200" s="21">
        <v>0.224</v>
      </c>
      <c r="I200" s="20">
        <v>30.54</v>
      </c>
      <c r="J200" s="20">
        <v>6.84</v>
      </c>
    </row>
    <row r="201" spans="1:10" ht="24" customHeight="1" x14ac:dyDescent="0.25">
      <c r="A201" s="17" t="s">
        <v>54</v>
      </c>
      <c r="B201" s="19" t="s">
        <v>62</v>
      </c>
      <c r="C201" s="17" t="s">
        <v>50</v>
      </c>
      <c r="D201" s="17" t="s">
        <v>63</v>
      </c>
      <c r="E201" s="48" t="s">
        <v>60</v>
      </c>
      <c r="F201" s="48"/>
      <c r="G201" s="18" t="s">
        <v>61</v>
      </c>
      <c r="H201" s="21">
        <v>1.345</v>
      </c>
      <c r="I201" s="20">
        <v>24.68</v>
      </c>
      <c r="J201" s="20">
        <v>33.19</v>
      </c>
    </row>
    <row r="202" spans="1:10" ht="51.9" customHeight="1" x14ac:dyDescent="0.25">
      <c r="A202" s="22" t="s">
        <v>64</v>
      </c>
      <c r="B202" s="24" t="s">
        <v>187</v>
      </c>
      <c r="C202" s="22" t="s">
        <v>50</v>
      </c>
      <c r="D202" s="22" t="s">
        <v>188</v>
      </c>
      <c r="E202" s="46" t="s">
        <v>67</v>
      </c>
      <c r="F202" s="46"/>
      <c r="G202" s="23" t="s">
        <v>88</v>
      </c>
      <c r="H202" s="26">
        <v>1.103</v>
      </c>
      <c r="I202" s="25">
        <v>771.35</v>
      </c>
      <c r="J202" s="25">
        <v>850.79</v>
      </c>
    </row>
    <row r="203" spans="1:10" x14ac:dyDescent="0.25">
      <c r="A203" s="34"/>
      <c r="B203" s="34"/>
      <c r="C203" s="34"/>
      <c r="D203" s="34"/>
      <c r="E203" s="34" t="s">
        <v>76</v>
      </c>
      <c r="F203" s="35">
        <v>16.04</v>
      </c>
      <c r="G203" s="34" t="s">
        <v>77</v>
      </c>
      <c r="H203" s="35">
        <v>16.899999999999999</v>
      </c>
      <c r="I203" s="34" t="s">
        <v>78</v>
      </c>
      <c r="J203" s="35">
        <v>32.94</v>
      </c>
    </row>
    <row r="204" spans="1:10" x14ac:dyDescent="0.25">
      <c r="A204" s="34"/>
      <c r="B204" s="34"/>
      <c r="C204" s="34"/>
      <c r="D204" s="34"/>
      <c r="E204" s="34" t="s">
        <v>79</v>
      </c>
      <c r="F204" s="35">
        <v>223.26</v>
      </c>
      <c r="G204" s="34"/>
      <c r="H204" s="47" t="s">
        <v>80</v>
      </c>
      <c r="I204" s="47"/>
      <c r="J204" s="35">
        <v>1120.97</v>
      </c>
    </row>
    <row r="205" spans="1:10" ht="0.9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0" ht="18" customHeight="1" x14ac:dyDescent="0.25">
      <c r="A206" s="2" t="s">
        <v>237</v>
      </c>
      <c r="B206" s="4" t="s">
        <v>43</v>
      </c>
      <c r="C206" s="2" t="s">
        <v>44</v>
      </c>
      <c r="D206" s="2" t="s">
        <v>10</v>
      </c>
      <c r="E206" s="42" t="s">
        <v>45</v>
      </c>
      <c r="F206" s="42"/>
      <c r="G206" s="3" t="s">
        <v>46</v>
      </c>
      <c r="H206" s="4" t="s">
        <v>11</v>
      </c>
      <c r="I206" s="4" t="s">
        <v>47</v>
      </c>
      <c r="J206" s="4" t="s">
        <v>12</v>
      </c>
    </row>
    <row r="207" spans="1:10" ht="51.9" customHeight="1" x14ac:dyDescent="0.25">
      <c r="A207" s="10" t="s">
        <v>48</v>
      </c>
      <c r="B207" s="12" t="s">
        <v>238</v>
      </c>
      <c r="C207" s="10" t="s">
        <v>50</v>
      </c>
      <c r="D207" s="10" t="s">
        <v>239</v>
      </c>
      <c r="E207" s="45" t="s">
        <v>215</v>
      </c>
      <c r="F207" s="45"/>
      <c r="G207" s="11" t="s">
        <v>53</v>
      </c>
      <c r="H207" s="15">
        <v>1</v>
      </c>
      <c r="I207" s="13">
        <v>76.91</v>
      </c>
      <c r="J207" s="13">
        <v>76.91</v>
      </c>
    </row>
    <row r="208" spans="1:10" ht="26.1" customHeight="1" x14ac:dyDescent="0.25">
      <c r="A208" s="17" t="s">
        <v>54</v>
      </c>
      <c r="B208" s="19" t="s">
        <v>240</v>
      </c>
      <c r="C208" s="17" t="s">
        <v>50</v>
      </c>
      <c r="D208" s="17" t="s">
        <v>241</v>
      </c>
      <c r="E208" s="48" t="s">
        <v>215</v>
      </c>
      <c r="F208" s="48"/>
      <c r="G208" s="18" t="s">
        <v>75</v>
      </c>
      <c r="H208" s="21">
        <v>0.65900000000000003</v>
      </c>
      <c r="I208" s="20">
        <v>45.71</v>
      </c>
      <c r="J208" s="20">
        <v>30.12</v>
      </c>
    </row>
    <row r="209" spans="1:10" ht="26.1" customHeight="1" x14ac:dyDescent="0.25">
      <c r="A209" s="17" t="s">
        <v>54</v>
      </c>
      <c r="B209" s="19" t="s">
        <v>103</v>
      </c>
      <c r="C209" s="17" t="s">
        <v>50</v>
      </c>
      <c r="D209" s="17" t="s">
        <v>104</v>
      </c>
      <c r="E209" s="48" t="s">
        <v>60</v>
      </c>
      <c r="F209" s="48"/>
      <c r="G209" s="18" t="s">
        <v>61</v>
      </c>
      <c r="H209" s="21">
        <v>0.109</v>
      </c>
      <c r="I209" s="20">
        <v>25.53</v>
      </c>
      <c r="J209" s="20">
        <v>2.78</v>
      </c>
    </row>
    <row r="210" spans="1:10" ht="26.1" customHeight="1" x14ac:dyDescent="0.25">
      <c r="A210" s="17" t="s">
        <v>54</v>
      </c>
      <c r="B210" s="19" t="s">
        <v>242</v>
      </c>
      <c r="C210" s="17" t="s">
        <v>50</v>
      </c>
      <c r="D210" s="17" t="s">
        <v>243</v>
      </c>
      <c r="E210" s="48" t="s">
        <v>215</v>
      </c>
      <c r="F210" s="48"/>
      <c r="G210" s="18" t="s">
        <v>53</v>
      </c>
      <c r="H210" s="21">
        <v>0.105</v>
      </c>
      <c r="I210" s="20">
        <v>184.96</v>
      </c>
      <c r="J210" s="20">
        <v>19.420000000000002</v>
      </c>
    </row>
    <row r="211" spans="1:10" ht="24" customHeight="1" x14ac:dyDescent="0.25">
      <c r="A211" s="17" t="s">
        <v>54</v>
      </c>
      <c r="B211" s="19" t="s">
        <v>58</v>
      </c>
      <c r="C211" s="17" t="s">
        <v>50</v>
      </c>
      <c r="D211" s="17" t="s">
        <v>59</v>
      </c>
      <c r="E211" s="48" t="s">
        <v>60</v>
      </c>
      <c r="F211" s="48"/>
      <c r="G211" s="18" t="s">
        <v>61</v>
      </c>
      <c r="H211" s="21">
        <v>0.59599999999999997</v>
      </c>
      <c r="I211" s="20">
        <v>29.85</v>
      </c>
      <c r="J211" s="20">
        <v>17.79</v>
      </c>
    </row>
    <row r="212" spans="1:10" ht="26.1" customHeight="1" x14ac:dyDescent="0.25">
      <c r="A212" s="22" t="s">
        <v>64</v>
      </c>
      <c r="B212" s="24" t="s">
        <v>155</v>
      </c>
      <c r="C212" s="22" t="s">
        <v>50</v>
      </c>
      <c r="D212" s="22" t="s">
        <v>156</v>
      </c>
      <c r="E212" s="46" t="s">
        <v>67</v>
      </c>
      <c r="F212" s="46"/>
      <c r="G212" s="23" t="s">
        <v>116</v>
      </c>
      <c r="H212" s="26">
        <v>4.0000000000000001E-3</v>
      </c>
      <c r="I212" s="25">
        <v>8.61</v>
      </c>
      <c r="J212" s="25">
        <v>0.03</v>
      </c>
    </row>
    <row r="213" spans="1:10" ht="39" customHeight="1" x14ac:dyDescent="0.25">
      <c r="A213" s="22" t="s">
        <v>64</v>
      </c>
      <c r="B213" s="24" t="s">
        <v>244</v>
      </c>
      <c r="C213" s="22" t="s">
        <v>50</v>
      </c>
      <c r="D213" s="22" t="s">
        <v>245</v>
      </c>
      <c r="E213" s="46" t="s">
        <v>67</v>
      </c>
      <c r="F213" s="46"/>
      <c r="G213" s="23" t="s">
        <v>75</v>
      </c>
      <c r="H213" s="26">
        <v>0.32800000000000001</v>
      </c>
      <c r="I213" s="25">
        <v>16.95</v>
      </c>
      <c r="J213" s="25">
        <v>5.55</v>
      </c>
    </row>
    <row r="214" spans="1:10" ht="26.1" customHeight="1" x14ac:dyDescent="0.25">
      <c r="A214" s="22" t="s">
        <v>64</v>
      </c>
      <c r="B214" s="24" t="s">
        <v>157</v>
      </c>
      <c r="C214" s="22" t="s">
        <v>50</v>
      </c>
      <c r="D214" s="22" t="s">
        <v>158</v>
      </c>
      <c r="E214" s="46" t="s">
        <v>67</v>
      </c>
      <c r="F214" s="46"/>
      <c r="G214" s="23" t="s">
        <v>68</v>
      </c>
      <c r="H214" s="26">
        <v>4.9000000000000002E-2</v>
      </c>
      <c r="I214" s="25">
        <v>24.98</v>
      </c>
      <c r="J214" s="25">
        <v>1.22</v>
      </c>
    </row>
    <row r="215" spans="1:10" x14ac:dyDescent="0.25">
      <c r="A215" s="34"/>
      <c r="B215" s="34"/>
      <c r="C215" s="34"/>
      <c r="D215" s="34"/>
      <c r="E215" s="34" t="s">
        <v>76</v>
      </c>
      <c r="F215" s="35">
        <v>10.5</v>
      </c>
      <c r="G215" s="34" t="s">
        <v>77</v>
      </c>
      <c r="H215" s="35">
        <v>11.07</v>
      </c>
      <c r="I215" s="34" t="s">
        <v>78</v>
      </c>
      <c r="J215" s="35">
        <v>21.57</v>
      </c>
    </row>
    <row r="216" spans="1:10" x14ac:dyDescent="0.25">
      <c r="A216" s="34"/>
      <c r="B216" s="34"/>
      <c r="C216" s="34"/>
      <c r="D216" s="34"/>
      <c r="E216" s="34" t="s">
        <v>79</v>
      </c>
      <c r="F216" s="35">
        <v>19.12</v>
      </c>
      <c r="G216" s="34"/>
      <c r="H216" s="47" t="s">
        <v>80</v>
      </c>
      <c r="I216" s="47"/>
      <c r="J216" s="35">
        <v>96.03</v>
      </c>
    </row>
    <row r="217" spans="1:10" ht="0.9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</row>
    <row r="218" spans="1:10" ht="18" customHeight="1" x14ac:dyDescent="0.25">
      <c r="A218" s="2" t="s">
        <v>246</v>
      </c>
      <c r="B218" s="4" t="s">
        <v>43</v>
      </c>
      <c r="C218" s="2" t="s">
        <v>44</v>
      </c>
      <c r="D218" s="2" t="s">
        <v>10</v>
      </c>
      <c r="E218" s="42" t="s">
        <v>45</v>
      </c>
      <c r="F218" s="42"/>
      <c r="G218" s="3" t="s">
        <v>46</v>
      </c>
      <c r="H218" s="4" t="s">
        <v>11</v>
      </c>
      <c r="I218" s="4" t="s">
        <v>47</v>
      </c>
      <c r="J218" s="4" t="s">
        <v>12</v>
      </c>
    </row>
    <row r="219" spans="1:10" ht="39" customHeight="1" x14ac:dyDescent="0.25">
      <c r="A219" s="10" t="s">
        <v>48</v>
      </c>
      <c r="B219" s="12" t="s">
        <v>247</v>
      </c>
      <c r="C219" s="10" t="s">
        <v>50</v>
      </c>
      <c r="D219" s="10" t="s">
        <v>248</v>
      </c>
      <c r="E219" s="45" t="s">
        <v>236</v>
      </c>
      <c r="F219" s="45"/>
      <c r="G219" s="11" t="s">
        <v>88</v>
      </c>
      <c r="H219" s="15">
        <v>1</v>
      </c>
      <c r="I219" s="13">
        <v>898.14</v>
      </c>
      <c r="J219" s="13">
        <v>898.14</v>
      </c>
    </row>
    <row r="220" spans="1:10" ht="39" customHeight="1" x14ac:dyDescent="0.25">
      <c r="A220" s="17" t="s">
        <v>54</v>
      </c>
      <c r="B220" s="19" t="s">
        <v>183</v>
      </c>
      <c r="C220" s="17" t="s">
        <v>50</v>
      </c>
      <c r="D220" s="17" t="s">
        <v>184</v>
      </c>
      <c r="E220" s="48" t="s">
        <v>101</v>
      </c>
      <c r="F220" s="48"/>
      <c r="G220" s="18" t="s">
        <v>107</v>
      </c>
      <c r="H220" s="21">
        <v>0.12</v>
      </c>
      <c r="I220" s="20">
        <v>1.57</v>
      </c>
      <c r="J220" s="20">
        <v>0.18</v>
      </c>
    </row>
    <row r="221" spans="1:10" ht="24" customHeight="1" x14ac:dyDescent="0.25">
      <c r="A221" s="17" t="s">
        <v>54</v>
      </c>
      <c r="B221" s="19" t="s">
        <v>58</v>
      </c>
      <c r="C221" s="17" t="s">
        <v>50</v>
      </c>
      <c r="D221" s="17" t="s">
        <v>59</v>
      </c>
      <c r="E221" s="48" t="s">
        <v>60</v>
      </c>
      <c r="F221" s="48"/>
      <c r="G221" s="18" t="s">
        <v>61</v>
      </c>
      <c r="H221" s="21">
        <v>0.125</v>
      </c>
      <c r="I221" s="20">
        <v>29.85</v>
      </c>
      <c r="J221" s="20">
        <v>3.73</v>
      </c>
    </row>
    <row r="222" spans="1:10" ht="39" customHeight="1" x14ac:dyDescent="0.25">
      <c r="A222" s="17" t="s">
        <v>54</v>
      </c>
      <c r="B222" s="19" t="s">
        <v>185</v>
      </c>
      <c r="C222" s="17" t="s">
        <v>50</v>
      </c>
      <c r="D222" s="17" t="s">
        <v>186</v>
      </c>
      <c r="E222" s="48" t="s">
        <v>101</v>
      </c>
      <c r="F222" s="48"/>
      <c r="G222" s="18" t="s">
        <v>102</v>
      </c>
      <c r="H222" s="21">
        <v>0.13100000000000001</v>
      </c>
      <c r="I222" s="20">
        <v>0.6</v>
      </c>
      <c r="J222" s="20">
        <v>7.0000000000000007E-2</v>
      </c>
    </row>
    <row r="223" spans="1:10" ht="24" customHeight="1" x14ac:dyDescent="0.25">
      <c r="A223" s="17" t="s">
        <v>54</v>
      </c>
      <c r="B223" s="19" t="s">
        <v>121</v>
      </c>
      <c r="C223" s="17" t="s">
        <v>50</v>
      </c>
      <c r="D223" s="17" t="s">
        <v>122</v>
      </c>
      <c r="E223" s="48" t="s">
        <v>60</v>
      </c>
      <c r="F223" s="48"/>
      <c r="G223" s="18" t="s">
        <v>61</v>
      </c>
      <c r="H223" s="21">
        <v>0.753</v>
      </c>
      <c r="I223" s="20">
        <v>30.54</v>
      </c>
      <c r="J223" s="20">
        <v>22.99</v>
      </c>
    </row>
    <row r="224" spans="1:10" ht="24" customHeight="1" x14ac:dyDescent="0.25">
      <c r="A224" s="17" t="s">
        <v>54</v>
      </c>
      <c r="B224" s="19" t="s">
        <v>62</v>
      </c>
      <c r="C224" s="17" t="s">
        <v>50</v>
      </c>
      <c r="D224" s="17" t="s">
        <v>63</v>
      </c>
      <c r="E224" s="48" t="s">
        <v>60</v>
      </c>
      <c r="F224" s="48"/>
      <c r="G224" s="18" t="s">
        <v>61</v>
      </c>
      <c r="H224" s="21">
        <v>0.82599999999999996</v>
      </c>
      <c r="I224" s="20">
        <v>24.68</v>
      </c>
      <c r="J224" s="20">
        <v>20.38</v>
      </c>
    </row>
    <row r="225" spans="1:10" ht="51.9" customHeight="1" x14ac:dyDescent="0.25">
      <c r="A225" s="22" t="s">
        <v>64</v>
      </c>
      <c r="B225" s="24" t="s">
        <v>187</v>
      </c>
      <c r="C225" s="22" t="s">
        <v>50</v>
      </c>
      <c r="D225" s="22" t="s">
        <v>188</v>
      </c>
      <c r="E225" s="46" t="s">
        <v>67</v>
      </c>
      <c r="F225" s="46"/>
      <c r="G225" s="23" t="s">
        <v>88</v>
      </c>
      <c r="H225" s="26">
        <v>1.103</v>
      </c>
      <c r="I225" s="25">
        <v>771.35</v>
      </c>
      <c r="J225" s="25">
        <v>850.79</v>
      </c>
    </row>
    <row r="226" spans="1:10" x14ac:dyDescent="0.25">
      <c r="A226" s="34"/>
      <c r="B226" s="34"/>
      <c r="C226" s="34"/>
      <c r="D226" s="34"/>
      <c r="E226" s="34" t="s">
        <v>76</v>
      </c>
      <c r="F226" s="35">
        <v>16.52</v>
      </c>
      <c r="G226" s="34" t="s">
        <v>77</v>
      </c>
      <c r="H226" s="35">
        <v>17.420000000000002</v>
      </c>
      <c r="I226" s="34" t="s">
        <v>78</v>
      </c>
      <c r="J226" s="35">
        <v>33.94</v>
      </c>
    </row>
    <row r="227" spans="1:10" x14ac:dyDescent="0.25">
      <c r="A227" s="34"/>
      <c r="B227" s="34"/>
      <c r="C227" s="34"/>
      <c r="D227" s="34"/>
      <c r="E227" s="34" t="s">
        <v>79</v>
      </c>
      <c r="F227" s="35">
        <v>223.36</v>
      </c>
      <c r="G227" s="34"/>
      <c r="H227" s="47" t="s">
        <v>80</v>
      </c>
      <c r="I227" s="47"/>
      <c r="J227" s="35">
        <v>1121.5</v>
      </c>
    </row>
    <row r="228" spans="1:10" ht="0.9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</row>
    <row r="229" spans="1:10" ht="18" customHeight="1" x14ac:dyDescent="0.25">
      <c r="A229" s="2" t="s">
        <v>249</v>
      </c>
      <c r="B229" s="4" t="s">
        <v>43</v>
      </c>
      <c r="C229" s="2" t="s">
        <v>44</v>
      </c>
      <c r="D229" s="2" t="s">
        <v>10</v>
      </c>
      <c r="E229" s="42" t="s">
        <v>45</v>
      </c>
      <c r="F229" s="42"/>
      <c r="G229" s="3" t="s">
        <v>46</v>
      </c>
      <c r="H229" s="4" t="s">
        <v>11</v>
      </c>
      <c r="I229" s="4" t="s">
        <v>47</v>
      </c>
      <c r="J229" s="4" t="s">
        <v>12</v>
      </c>
    </row>
    <row r="230" spans="1:10" ht="51.9" customHeight="1" x14ac:dyDescent="0.25">
      <c r="A230" s="10" t="s">
        <v>48</v>
      </c>
      <c r="B230" s="12" t="s">
        <v>250</v>
      </c>
      <c r="C230" s="10" t="s">
        <v>180</v>
      </c>
      <c r="D230" s="10" t="s">
        <v>251</v>
      </c>
      <c r="E230" s="45" t="s">
        <v>252</v>
      </c>
      <c r="F230" s="45"/>
      <c r="G230" s="11" t="s">
        <v>53</v>
      </c>
      <c r="H230" s="15">
        <v>1</v>
      </c>
      <c r="I230" s="13">
        <v>165.24</v>
      </c>
      <c r="J230" s="13">
        <v>165.24</v>
      </c>
    </row>
    <row r="231" spans="1:10" ht="51.9" customHeight="1" x14ac:dyDescent="0.25">
      <c r="A231" s="17" t="s">
        <v>54</v>
      </c>
      <c r="B231" s="19" t="s">
        <v>253</v>
      </c>
      <c r="C231" s="17" t="s">
        <v>50</v>
      </c>
      <c r="D231" s="17" t="s">
        <v>254</v>
      </c>
      <c r="E231" s="48" t="s">
        <v>255</v>
      </c>
      <c r="F231" s="48"/>
      <c r="G231" s="18" t="s">
        <v>88</v>
      </c>
      <c r="H231" s="21">
        <v>1.83E-2</v>
      </c>
      <c r="I231" s="20">
        <v>696.29</v>
      </c>
      <c r="J231" s="20">
        <v>12.74</v>
      </c>
    </row>
    <row r="232" spans="1:10" ht="24" customHeight="1" x14ac:dyDescent="0.25">
      <c r="A232" s="17" t="s">
        <v>54</v>
      </c>
      <c r="B232" s="19" t="s">
        <v>121</v>
      </c>
      <c r="C232" s="17" t="s">
        <v>50</v>
      </c>
      <c r="D232" s="17" t="s">
        <v>122</v>
      </c>
      <c r="E232" s="48" t="s">
        <v>60</v>
      </c>
      <c r="F232" s="48"/>
      <c r="G232" s="18" t="s">
        <v>61</v>
      </c>
      <c r="H232" s="21">
        <v>2.3199999999999998</v>
      </c>
      <c r="I232" s="20">
        <v>30.54</v>
      </c>
      <c r="J232" s="20">
        <v>70.849999999999994</v>
      </c>
    </row>
    <row r="233" spans="1:10" ht="24" customHeight="1" x14ac:dyDescent="0.25">
      <c r="A233" s="17" t="s">
        <v>54</v>
      </c>
      <c r="B233" s="19" t="s">
        <v>62</v>
      </c>
      <c r="C233" s="17" t="s">
        <v>50</v>
      </c>
      <c r="D233" s="17" t="s">
        <v>63</v>
      </c>
      <c r="E233" s="48" t="s">
        <v>60</v>
      </c>
      <c r="F233" s="48"/>
      <c r="G233" s="18" t="s">
        <v>61</v>
      </c>
      <c r="H233" s="21">
        <v>1.1599999999999999</v>
      </c>
      <c r="I233" s="20">
        <v>24.68</v>
      </c>
      <c r="J233" s="20">
        <v>28.62</v>
      </c>
    </row>
    <row r="234" spans="1:10" ht="24" customHeight="1" x14ac:dyDescent="0.25">
      <c r="A234" s="22" t="s">
        <v>64</v>
      </c>
      <c r="B234" s="24" t="s">
        <v>256</v>
      </c>
      <c r="C234" s="22" t="s">
        <v>50</v>
      </c>
      <c r="D234" s="22" t="s">
        <v>257</v>
      </c>
      <c r="E234" s="46" t="s">
        <v>67</v>
      </c>
      <c r="F234" s="46"/>
      <c r="G234" s="23" t="s">
        <v>258</v>
      </c>
      <c r="H234" s="26">
        <v>1.9300000000000001E-2</v>
      </c>
      <c r="I234" s="25">
        <v>46.74</v>
      </c>
      <c r="J234" s="25">
        <v>0.9</v>
      </c>
    </row>
    <row r="235" spans="1:10" ht="39" customHeight="1" x14ac:dyDescent="0.25">
      <c r="A235" s="22" t="s">
        <v>64</v>
      </c>
      <c r="B235" s="24" t="s">
        <v>259</v>
      </c>
      <c r="C235" s="22" t="s">
        <v>50</v>
      </c>
      <c r="D235" s="22" t="s">
        <v>260</v>
      </c>
      <c r="E235" s="46" t="s">
        <v>67</v>
      </c>
      <c r="F235" s="46"/>
      <c r="G235" s="23" t="s">
        <v>84</v>
      </c>
      <c r="H235" s="26">
        <v>46.3</v>
      </c>
      <c r="I235" s="25">
        <v>1.05</v>
      </c>
      <c r="J235" s="25">
        <v>48.61</v>
      </c>
    </row>
    <row r="236" spans="1:10" ht="39" customHeight="1" x14ac:dyDescent="0.25">
      <c r="A236" s="22" t="s">
        <v>64</v>
      </c>
      <c r="B236" s="24" t="s">
        <v>261</v>
      </c>
      <c r="C236" s="22" t="s">
        <v>50</v>
      </c>
      <c r="D236" s="22" t="s">
        <v>262</v>
      </c>
      <c r="E236" s="46" t="s">
        <v>67</v>
      </c>
      <c r="F236" s="46"/>
      <c r="G236" s="23" t="s">
        <v>75</v>
      </c>
      <c r="H236" s="26">
        <v>0.80500000000000005</v>
      </c>
      <c r="I236" s="25">
        <v>4.38</v>
      </c>
      <c r="J236" s="25">
        <v>3.52</v>
      </c>
    </row>
    <row r="237" spans="1:10" x14ac:dyDescent="0.25">
      <c r="A237" s="34"/>
      <c r="B237" s="34"/>
      <c r="C237" s="34"/>
      <c r="D237" s="34"/>
      <c r="E237" s="34" t="s">
        <v>76</v>
      </c>
      <c r="F237" s="35">
        <v>36.03</v>
      </c>
      <c r="G237" s="34" t="s">
        <v>77</v>
      </c>
      <c r="H237" s="35">
        <v>37.96</v>
      </c>
      <c r="I237" s="34" t="s">
        <v>78</v>
      </c>
      <c r="J237" s="35">
        <v>73.989999999999995</v>
      </c>
    </row>
    <row r="238" spans="1:10" x14ac:dyDescent="0.25">
      <c r="A238" s="34"/>
      <c r="B238" s="34"/>
      <c r="C238" s="34"/>
      <c r="D238" s="34"/>
      <c r="E238" s="34" t="s">
        <v>79</v>
      </c>
      <c r="F238" s="35">
        <v>41.09</v>
      </c>
      <c r="G238" s="34"/>
      <c r="H238" s="47" t="s">
        <v>80</v>
      </c>
      <c r="I238" s="47"/>
      <c r="J238" s="35">
        <v>206.33</v>
      </c>
    </row>
    <row r="239" spans="1:10" ht="0.9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</row>
    <row r="240" spans="1:10" ht="18" customHeight="1" x14ac:dyDescent="0.25">
      <c r="A240" s="2" t="s">
        <v>263</v>
      </c>
      <c r="B240" s="4" t="s">
        <v>43</v>
      </c>
      <c r="C240" s="2" t="s">
        <v>44</v>
      </c>
      <c r="D240" s="2" t="s">
        <v>10</v>
      </c>
      <c r="E240" s="42" t="s">
        <v>45</v>
      </c>
      <c r="F240" s="42"/>
      <c r="G240" s="3" t="s">
        <v>46</v>
      </c>
      <c r="H240" s="4" t="s">
        <v>11</v>
      </c>
      <c r="I240" s="4" t="s">
        <v>47</v>
      </c>
      <c r="J240" s="4" t="s">
        <v>12</v>
      </c>
    </row>
    <row r="241" spans="1:10" ht="26.1" customHeight="1" x14ac:dyDescent="0.25">
      <c r="A241" s="10" t="s">
        <v>48</v>
      </c>
      <c r="B241" s="12" t="s">
        <v>264</v>
      </c>
      <c r="C241" s="10" t="s">
        <v>50</v>
      </c>
      <c r="D241" s="10" t="s">
        <v>265</v>
      </c>
      <c r="E241" s="45" t="s">
        <v>266</v>
      </c>
      <c r="F241" s="45"/>
      <c r="G241" s="11" t="s">
        <v>75</v>
      </c>
      <c r="H241" s="15">
        <v>1</v>
      </c>
      <c r="I241" s="13">
        <v>13.06</v>
      </c>
      <c r="J241" s="13">
        <v>13.06</v>
      </c>
    </row>
    <row r="242" spans="1:10" ht="24" customHeight="1" x14ac:dyDescent="0.25">
      <c r="A242" s="17" t="s">
        <v>54</v>
      </c>
      <c r="B242" s="19" t="s">
        <v>121</v>
      </c>
      <c r="C242" s="17" t="s">
        <v>50</v>
      </c>
      <c r="D242" s="17" t="s">
        <v>122</v>
      </c>
      <c r="E242" s="48" t="s">
        <v>60</v>
      </c>
      <c r="F242" s="48"/>
      <c r="G242" s="18" t="s">
        <v>61</v>
      </c>
      <c r="H242" s="21">
        <v>0.29099999999999998</v>
      </c>
      <c r="I242" s="20">
        <v>30.54</v>
      </c>
      <c r="J242" s="20">
        <v>8.8800000000000008</v>
      </c>
    </row>
    <row r="243" spans="1:10" ht="24" customHeight="1" x14ac:dyDescent="0.25">
      <c r="A243" s="17" t="s">
        <v>54</v>
      </c>
      <c r="B243" s="19" t="s">
        <v>62</v>
      </c>
      <c r="C243" s="17" t="s">
        <v>50</v>
      </c>
      <c r="D243" s="17" t="s">
        <v>63</v>
      </c>
      <c r="E243" s="48" t="s">
        <v>60</v>
      </c>
      <c r="F243" s="48"/>
      <c r="G243" s="18" t="s">
        <v>61</v>
      </c>
      <c r="H243" s="21">
        <v>5.5E-2</v>
      </c>
      <c r="I243" s="20">
        <v>24.68</v>
      </c>
      <c r="J243" s="20">
        <v>1.35</v>
      </c>
    </row>
    <row r="244" spans="1:10" ht="51.9" customHeight="1" x14ac:dyDescent="0.25">
      <c r="A244" s="17" t="s">
        <v>54</v>
      </c>
      <c r="B244" s="19" t="s">
        <v>267</v>
      </c>
      <c r="C244" s="17" t="s">
        <v>50</v>
      </c>
      <c r="D244" s="17" t="s">
        <v>268</v>
      </c>
      <c r="E244" s="48" t="s">
        <v>255</v>
      </c>
      <c r="F244" s="48"/>
      <c r="G244" s="18" t="s">
        <v>88</v>
      </c>
      <c r="H244" s="21">
        <v>4.0000000000000001E-3</v>
      </c>
      <c r="I244" s="20">
        <v>709.09</v>
      </c>
      <c r="J244" s="20">
        <v>2.83</v>
      </c>
    </row>
    <row r="245" spans="1:10" x14ac:dyDescent="0.25">
      <c r="A245" s="34"/>
      <c r="B245" s="34"/>
      <c r="C245" s="34"/>
      <c r="D245" s="34"/>
      <c r="E245" s="34" t="s">
        <v>76</v>
      </c>
      <c r="F245" s="35">
        <v>3.91</v>
      </c>
      <c r="G245" s="34" t="s">
        <v>77</v>
      </c>
      <c r="H245" s="35">
        <v>4.12</v>
      </c>
      <c r="I245" s="34" t="s">
        <v>78</v>
      </c>
      <c r="J245" s="35">
        <v>8.0299999999999994</v>
      </c>
    </row>
    <row r="246" spans="1:10" x14ac:dyDescent="0.25">
      <c r="A246" s="34"/>
      <c r="B246" s="34"/>
      <c r="C246" s="34"/>
      <c r="D246" s="34"/>
      <c r="E246" s="34" t="s">
        <v>79</v>
      </c>
      <c r="F246" s="35">
        <v>3.24</v>
      </c>
      <c r="G246" s="34"/>
      <c r="H246" s="47" t="s">
        <v>80</v>
      </c>
      <c r="I246" s="47"/>
      <c r="J246" s="35">
        <v>16.3</v>
      </c>
    </row>
    <row r="247" spans="1:10" ht="0.9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</row>
    <row r="248" spans="1:10" ht="18" customHeight="1" x14ac:dyDescent="0.25">
      <c r="A248" s="2" t="s">
        <v>269</v>
      </c>
      <c r="B248" s="4" t="s">
        <v>43</v>
      </c>
      <c r="C248" s="2" t="s">
        <v>44</v>
      </c>
      <c r="D248" s="2" t="s">
        <v>10</v>
      </c>
      <c r="E248" s="42" t="s">
        <v>45</v>
      </c>
      <c r="F248" s="42"/>
      <c r="G248" s="3" t="s">
        <v>46</v>
      </c>
      <c r="H248" s="4" t="s">
        <v>11</v>
      </c>
      <c r="I248" s="4" t="s">
        <v>47</v>
      </c>
      <c r="J248" s="4" t="s">
        <v>12</v>
      </c>
    </row>
    <row r="249" spans="1:10" ht="51.9" customHeight="1" x14ac:dyDescent="0.25">
      <c r="A249" s="10" t="s">
        <v>48</v>
      </c>
      <c r="B249" s="12" t="s">
        <v>270</v>
      </c>
      <c r="C249" s="10" t="s">
        <v>50</v>
      </c>
      <c r="D249" s="10" t="s">
        <v>271</v>
      </c>
      <c r="E249" s="45" t="s">
        <v>272</v>
      </c>
      <c r="F249" s="45"/>
      <c r="G249" s="11" t="s">
        <v>53</v>
      </c>
      <c r="H249" s="15">
        <v>1</v>
      </c>
      <c r="I249" s="13">
        <v>7.94</v>
      </c>
      <c r="J249" s="13">
        <v>7.94</v>
      </c>
    </row>
    <row r="250" spans="1:10" ht="24" customHeight="1" x14ac:dyDescent="0.25">
      <c r="A250" s="17" t="s">
        <v>54</v>
      </c>
      <c r="B250" s="19" t="s">
        <v>121</v>
      </c>
      <c r="C250" s="17" t="s">
        <v>50</v>
      </c>
      <c r="D250" s="17" t="s">
        <v>122</v>
      </c>
      <c r="E250" s="48" t="s">
        <v>60</v>
      </c>
      <c r="F250" s="48"/>
      <c r="G250" s="18" t="s">
        <v>61</v>
      </c>
      <c r="H250" s="21">
        <v>0.1394</v>
      </c>
      <c r="I250" s="20">
        <v>30.54</v>
      </c>
      <c r="J250" s="20">
        <v>4.25</v>
      </c>
    </row>
    <row r="251" spans="1:10" ht="39" customHeight="1" x14ac:dyDescent="0.25">
      <c r="A251" s="17" t="s">
        <v>54</v>
      </c>
      <c r="B251" s="19" t="s">
        <v>273</v>
      </c>
      <c r="C251" s="17" t="s">
        <v>50</v>
      </c>
      <c r="D251" s="17" t="s">
        <v>274</v>
      </c>
      <c r="E251" s="48" t="s">
        <v>255</v>
      </c>
      <c r="F251" s="48"/>
      <c r="G251" s="18" t="s">
        <v>88</v>
      </c>
      <c r="H251" s="21">
        <v>3.7000000000000002E-3</v>
      </c>
      <c r="I251" s="20">
        <v>690.6</v>
      </c>
      <c r="J251" s="20">
        <v>2.5499999999999998</v>
      </c>
    </row>
    <row r="252" spans="1:10" ht="24" customHeight="1" x14ac:dyDescent="0.25">
      <c r="A252" s="17" t="s">
        <v>54</v>
      </c>
      <c r="B252" s="19" t="s">
        <v>62</v>
      </c>
      <c r="C252" s="17" t="s">
        <v>50</v>
      </c>
      <c r="D252" s="17" t="s">
        <v>63</v>
      </c>
      <c r="E252" s="48" t="s">
        <v>60</v>
      </c>
      <c r="F252" s="48"/>
      <c r="G252" s="18" t="s">
        <v>61</v>
      </c>
      <c r="H252" s="21">
        <v>4.65E-2</v>
      </c>
      <c r="I252" s="20">
        <v>24.68</v>
      </c>
      <c r="J252" s="20">
        <v>1.1399999999999999</v>
      </c>
    </row>
    <row r="253" spans="1:10" x14ac:dyDescent="0.25">
      <c r="A253" s="34"/>
      <c r="B253" s="34"/>
      <c r="C253" s="34"/>
      <c r="D253" s="34"/>
      <c r="E253" s="34" t="s">
        <v>76</v>
      </c>
      <c r="F253" s="35">
        <v>2.06</v>
      </c>
      <c r="G253" s="34" t="s">
        <v>77</v>
      </c>
      <c r="H253" s="35">
        <v>2.1800000000000002</v>
      </c>
      <c r="I253" s="34" t="s">
        <v>78</v>
      </c>
      <c r="J253" s="35">
        <v>4.24</v>
      </c>
    </row>
    <row r="254" spans="1:10" x14ac:dyDescent="0.25">
      <c r="A254" s="34"/>
      <c r="B254" s="34"/>
      <c r="C254" s="34"/>
      <c r="D254" s="34"/>
      <c r="E254" s="34" t="s">
        <v>79</v>
      </c>
      <c r="F254" s="35">
        <v>1.97</v>
      </c>
      <c r="G254" s="34"/>
      <c r="H254" s="47" t="s">
        <v>80</v>
      </c>
      <c r="I254" s="47"/>
      <c r="J254" s="35">
        <v>9.91</v>
      </c>
    </row>
    <row r="255" spans="1:10" ht="0.9" customHeigh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</row>
    <row r="256" spans="1:10" ht="18" customHeight="1" x14ac:dyDescent="0.25">
      <c r="A256" s="2" t="s">
        <v>275</v>
      </c>
      <c r="B256" s="4" t="s">
        <v>43</v>
      </c>
      <c r="C256" s="2" t="s">
        <v>44</v>
      </c>
      <c r="D256" s="2" t="s">
        <v>10</v>
      </c>
      <c r="E256" s="42" t="s">
        <v>45</v>
      </c>
      <c r="F256" s="42"/>
      <c r="G256" s="3" t="s">
        <v>46</v>
      </c>
      <c r="H256" s="4" t="s">
        <v>11</v>
      </c>
      <c r="I256" s="4" t="s">
        <v>47</v>
      </c>
      <c r="J256" s="4" t="s">
        <v>12</v>
      </c>
    </row>
    <row r="257" spans="1:10" ht="51.9" customHeight="1" x14ac:dyDescent="0.25">
      <c r="A257" s="10" t="s">
        <v>48</v>
      </c>
      <c r="B257" s="12" t="s">
        <v>276</v>
      </c>
      <c r="C257" s="10" t="s">
        <v>50</v>
      </c>
      <c r="D257" s="10" t="s">
        <v>277</v>
      </c>
      <c r="E257" s="45" t="s">
        <v>278</v>
      </c>
      <c r="F257" s="45"/>
      <c r="G257" s="11" t="s">
        <v>53</v>
      </c>
      <c r="H257" s="15">
        <v>1</v>
      </c>
      <c r="I257" s="13">
        <v>43.63</v>
      </c>
      <c r="J257" s="13">
        <v>43.63</v>
      </c>
    </row>
    <row r="258" spans="1:10" ht="24" customHeight="1" x14ac:dyDescent="0.25">
      <c r="A258" s="17" t="s">
        <v>54</v>
      </c>
      <c r="B258" s="19" t="s">
        <v>62</v>
      </c>
      <c r="C258" s="17" t="s">
        <v>50</v>
      </c>
      <c r="D258" s="17" t="s">
        <v>63</v>
      </c>
      <c r="E258" s="48" t="s">
        <v>60</v>
      </c>
      <c r="F258" s="48"/>
      <c r="G258" s="18" t="s">
        <v>61</v>
      </c>
      <c r="H258" s="21">
        <v>0.36299999999999999</v>
      </c>
      <c r="I258" s="20">
        <v>24.68</v>
      </c>
      <c r="J258" s="20">
        <v>8.9499999999999993</v>
      </c>
    </row>
    <row r="259" spans="1:10" ht="24" customHeight="1" x14ac:dyDescent="0.25">
      <c r="A259" s="17" t="s">
        <v>54</v>
      </c>
      <c r="B259" s="19" t="s">
        <v>121</v>
      </c>
      <c r="C259" s="17" t="s">
        <v>50</v>
      </c>
      <c r="D259" s="17" t="s">
        <v>122</v>
      </c>
      <c r="E259" s="48" t="s">
        <v>60</v>
      </c>
      <c r="F259" s="48"/>
      <c r="G259" s="18" t="s">
        <v>61</v>
      </c>
      <c r="H259" s="21">
        <v>0.36299999999999999</v>
      </c>
      <c r="I259" s="20">
        <v>30.54</v>
      </c>
      <c r="J259" s="20">
        <v>11.08</v>
      </c>
    </row>
    <row r="260" spans="1:10" ht="51.9" customHeight="1" x14ac:dyDescent="0.25">
      <c r="A260" s="17" t="s">
        <v>54</v>
      </c>
      <c r="B260" s="19" t="s">
        <v>253</v>
      </c>
      <c r="C260" s="17" t="s">
        <v>50</v>
      </c>
      <c r="D260" s="17" t="s">
        <v>254</v>
      </c>
      <c r="E260" s="48" t="s">
        <v>255</v>
      </c>
      <c r="F260" s="48"/>
      <c r="G260" s="18" t="s">
        <v>88</v>
      </c>
      <c r="H260" s="21">
        <v>2.93E-2</v>
      </c>
      <c r="I260" s="20">
        <v>696.29</v>
      </c>
      <c r="J260" s="20">
        <v>20.399999999999999</v>
      </c>
    </row>
    <row r="261" spans="1:10" ht="26.1" customHeight="1" x14ac:dyDescent="0.25">
      <c r="A261" s="22" t="s">
        <v>64</v>
      </c>
      <c r="B261" s="24" t="s">
        <v>279</v>
      </c>
      <c r="C261" s="22" t="s">
        <v>50</v>
      </c>
      <c r="D261" s="22" t="s">
        <v>280</v>
      </c>
      <c r="E261" s="46" t="s">
        <v>67</v>
      </c>
      <c r="F261" s="46"/>
      <c r="G261" s="23" t="s">
        <v>53</v>
      </c>
      <c r="H261" s="26">
        <v>0.15809999999999999</v>
      </c>
      <c r="I261" s="25">
        <v>20.27</v>
      </c>
      <c r="J261" s="25">
        <v>3.2</v>
      </c>
    </row>
    <row r="262" spans="1:10" x14ac:dyDescent="0.25">
      <c r="A262" s="34"/>
      <c r="B262" s="34"/>
      <c r="C262" s="34"/>
      <c r="D262" s="34"/>
      <c r="E262" s="34" t="s">
        <v>76</v>
      </c>
      <c r="F262" s="35">
        <v>8.1999999999999993</v>
      </c>
      <c r="G262" s="34" t="s">
        <v>77</v>
      </c>
      <c r="H262" s="35">
        <v>8.64</v>
      </c>
      <c r="I262" s="34" t="s">
        <v>78</v>
      </c>
      <c r="J262" s="35">
        <v>16.84</v>
      </c>
    </row>
    <row r="263" spans="1:10" x14ac:dyDescent="0.25">
      <c r="A263" s="34"/>
      <c r="B263" s="34"/>
      <c r="C263" s="34"/>
      <c r="D263" s="34"/>
      <c r="E263" s="34" t="s">
        <v>79</v>
      </c>
      <c r="F263" s="35">
        <v>10.85</v>
      </c>
      <c r="G263" s="34"/>
      <c r="H263" s="47" t="s">
        <v>80</v>
      </c>
      <c r="I263" s="47"/>
      <c r="J263" s="35">
        <v>54.48</v>
      </c>
    </row>
    <row r="264" spans="1:10" ht="0.9" customHeight="1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</row>
    <row r="265" spans="1:10" ht="18" customHeight="1" x14ac:dyDescent="0.25">
      <c r="A265" s="2" t="s">
        <v>281</v>
      </c>
      <c r="B265" s="4" t="s">
        <v>43</v>
      </c>
      <c r="C265" s="2" t="s">
        <v>44</v>
      </c>
      <c r="D265" s="2" t="s">
        <v>10</v>
      </c>
      <c r="E265" s="42" t="s">
        <v>45</v>
      </c>
      <c r="F265" s="42"/>
      <c r="G265" s="3" t="s">
        <v>46</v>
      </c>
      <c r="H265" s="4" t="s">
        <v>11</v>
      </c>
      <c r="I265" s="4" t="s">
        <v>47</v>
      </c>
      <c r="J265" s="4" t="s">
        <v>12</v>
      </c>
    </row>
    <row r="266" spans="1:10" ht="26.1" customHeight="1" x14ac:dyDescent="0.25">
      <c r="A266" s="10" t="s">
        <v>48</v>
      </c>
      <c r="B266" s="12" t="s">
        <v>282</v>
      </c>
      <c r="C266" s="10" t="s">
        <v>50</v>
      </c>
      <c r="D266" s="10" t="s">
        <v>283</v>
      </c>
      <c r="E266" s="45" t="s">
        <v>284</v>
      </c>
      <c r="F266" s="45"/>
      <c r="G266" s="11" t="s">
        <v>75</v>
      </c>
      <c r="H266" s="15">
        <v>1</v>
      </c>
      <c r="I266" s="13">
        <v>44.96</v>
      </c>
      <c r="J266" s="13">
        <v>44.96</v>
      </c>
    </row>
    <row r="267" spans="1:10" ht="24" customHeight="1" x14ac:dyDescent="0.25">
      <c r="A267" s="17" t="s">
        <v>54</v>
      </c>
      <c r="B267" s="19" t="s">
        <v>121</v>
      </c>
      <c r="C267" s="17" t="s">
        <v>50</v>
      </c>
      <c r="D267" s="17" t="s">
        <v>122</v>
      </c>
      <c r="E267" s="48" t="s">
        <v>60</v>
      </c>
      <c r="F267" s="48"/>
      <c r="G267" s="18" t="s">
        <v>61</v>
      </c>
      <c r="H267" s="21">
        <v>0.17899999999999999</v>
      </c>
      <c r="I267" s="20">
        <v>30.54</v>
      </c>
      <c r="J267" s="20">
        <v>5.46</v>
      </c>
    </row>
    <row r="268" spans="1:10" ht="24" customHeight="1" x14ac:dyDescent="0.25">
      <c r="A268" s="17" t="s">
        <v>54</v>
      </c>
      <c r="B268" s="19" t="s">
        <v>62</v>
      </c>
      <c r="C268" s="17" t="s">
        <v>50</v>
      </c>
      <c r="D268" s="17" t="s">
        <v>63</v>
      </c>
      <c r="E268" s="48" t="s">
        <v>60</v>
      </c>
      <c r="F268" s="48"/>
      <c r="G268" s="18" t="s">
        <v>61</v>
      </c>
      <c r="H268" s="21">
        <v>0.09</v>
      </c>
      <c r="I268" s="20">
        <v>24.68</v>
      </c>
      <c r="J268" s="20">
        <v>2.2200000000000002</v>
      </c>
    </row>
    <row r="269" spans="1:10" ht="39" customHeight="1" x14ac:dyDescent="0.25">
      <c r="A269" s="22" t="s">
        <v>64</v>
      </c>
      <c r="B269" s="24" t="s">
        <v>285</v>
      </c>
      <c r="C269" s="22" t="s">
        <v>50</v>
      </c>
      <c r="D269" s="22" t="s">
        <v>286</v>
      </c>
      <c r="E269" s="46" t="s">
        <v>67</v>
      </c>
      <c r="F269" s="46"/>
      <c r="G269" s="23" t="s">
        <v>84</v>
      </c>
      <c r="H269" s="26">
        <v>1.33</v>
      </c>
      <c r="I269" s="25">
        <v>0.2</v>
      </c>
      <c r="J269" s="25">
        <v>0.26</v>
      </c>
    </row>
    <row r="270" spans="1:10" ht="26.1" customHeight="1" x14ac:dyDescent="0.25">
      <c r="A270" s="22" t="s">
        <v>64</v>
      </c>
      <c r="B270" s="24" t="s">
        <v>287</v>
      </c>
      <c r="C270" s="22" t="s">
        <v>50</v>
      </c>
      <c r="D270" s="22" t="s">
        <v>288</v>
      </c>
      <c r="E270" s="46" t="s">
        <v>67</v>
      </c>
      <c r="F270" s="46"/>
      <c r="G270" s="23" t="s">
        <v>289</v>
      </c>
      <c r="H270" s="26">
        <v>9.1999999999999998E-2</v>
      </c>
      <c r="I270" s="25">
        <v>42.97</v>
      </c>
      <c r="J270" s="25">
        <v>3.95</v>
      </c>
    </row>
    <row r="271" spans="1:10" ht="26.1" customHeight="1" x14ac:dyDescent="0.25">
      <c r="A271" s="22" t="s">
        <v>64</v>
      </c>
      <c r="B271" s="24" t="s">
        <v>290</v>
      </c>
      <c r="C271" s="22" t="s">
        <v>50</v>
      </c>
      <c r="D271" s="22" t="s">
        <v>291</v>
      </c>
      <c r="E271" s="46" t="s">
        <v>67</v>
      </c>
      <c r="F271" s="46"/>
      <c r="G271" s="23" t="s">
        <v>75</v>
      </c>
      <c r="H271" s="26">
        <v>1.1499999999999999</v>
      </c>
      <c r="I271" s="25">
        <v>28.76</v>
      </c>
      <c r="J271" s="25">
        <v>33.07</v>
      </c>
    </row>
    <row r="272" spans="1:10" x14ac:dyDescent="0.25">
      <c r="A272" s="34"/>
      <c r="B272" s="34"/>
      <c r="C272" s="34"/>
      <c r="D272" s="34"/>
      <c r="E272" s="34" t="s">
        <v>76</v>
      </c>
      <c r="F272" s="35">
        <v>2.72</v>
      </c>
      <c r="G272" s="34" t="s">
        <v>77</v>
      </c>
      <c r="H272" s="35">
        <v>2.87</v>
      </c>
      <c r="I272" s="34" t="s">
        <v>78</v>
      </c>
      <c r="J272" s="35">
        <v>5.59</v>
      </c>
    </row>
    <row r="273" spans="1:10" x14ac:dyDescent="0.25">
      <c r="A273" s="34"/>
      <c r="B273" s="34"/>
      <c r="C273" s="34"/>
      <c r="D273" s="34"/>
      <c r="E273" s="34" t="s">
        <v>79</v>
      </c>
      <c r="F273" s="35">
        <v>11.18</v>
      </c>
      <c r="G273" s="34"/>
      <c r="H273" s="47" t="s">
        <v>80</v>
      </c>
      <c r="I273" s="47"/>
      <c r="J273" s="35">
        <v>56.14</v>
      </c>
    </row>
    <row r="274" spans="1:10" ht="0.9" customHeight="1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</row>
    <row r="275" spans="1:10" ht="18" customHeight="1" x14ac:dyDescent="0.25">
      <c r="A275" s="2" t="s">
        <v>292</v>
      </c>
      <c r="B275" s="4" t="s">
        <v>43</v>
      </c>
      <c r="C275" s="2" t="s">
        <v>44</v>
      </c>
      <c r="D275" s="2" t="s">
        <v>10</v>
      </c>
      <c r="E275" s="42" t="s">
        <v>45</v>
      </c>
      <c r="F275" s="42"/>
      <c r="G275" s="3" t="s">
        <v>46</v>
      </c>
      <c r="H275" s="4" t="s">
        <v>11</v>
      </c>
      <c r="I275" s="4" t="s">
        <v>47</v>
      </c>
      <c r="J275" s="4" t="s">
        <v>12</v>
      </c>
    </row>
    <row r="276" spans="1:10" ht="26.1" customHeight="1" x14ac:dyDescent="0.25">
      <c r="A276" s="10" t="s">
        <v>48</v>
      </c>
      <c r="B276" s="12" t="s">
        <v>293</v>
      </c>
      <c r="C276" s="10" t="s">
        <v>50</v>
      </c>
      <c r="D276" s="10" t="s">
        <v>294</v>
      </c>
      <c r="E276" s="45" t="s">
        <v>295</v>
      </c>
      <c r="F276" s="45"/>
      <c r="G276" s="11" t="s">
        <v>75</v>
      </c>
      <c r="H276" s="15">
        <v>1</v>
      </c>
      <c r="I276" s="13">
        <v>33.880000000000003</v>
      </c>
      <c r="J276" s="13">
        <v>33.880000000000003</v>
      </c>
    </row>
    <row r="277" spans="1:10" ht="24" customHeight="1" x14ac:dyDescent="0.25">
      <c r="A277" s="17" t="s">
        <v>54</v>
      </c>
      <c r="B277" s="19" t="s">
        <v>62</v>
      </c>
      <c r="C277" s="17" t="s">
        <v>50</v>
      </c>
      <c r="D277" s="17" t="s">
        <v>63</v>
      </c>
      <c r="E277" s="48" t="s">
        <v>60</v>
      </c>
      <c r="F277" s="48"/>
      <c r="G277" s="18" t="s">
        <v>61</v>
      </c>
      <c r="H277" s="21">
        <v>0.08</v>
      </c>
      <c r="I277" s="20">
        <v>24.68</v>
      </c>
      <c r="J277" s="20">
        <v>1.97</v>
      </c>
    </row>
    <row r="278" spans="1:10" ht="24" customHeight="1" x14ac:dyDescent="0.25">
      <c r="A278" s="17" t="s">
        <v>54</v>
      </c>
      <c r="B278" s="19" t="s">
        <v>121</v>
      </c>
      <c r="C278" s="17" t="s">
        <v>50</v>
      </c>
      <c r="D278" s="17" t="s">
        <v>122</v>
      </c>
      <c r="E278" s="48" t="s">
        <v>60</v>
      </c>
      <c r="F278" s="48"/>
      <c r="G278" s="18" t="s">
        <v>61</v>
      </c>
      <c r="H278" s="21">
        <v>0.12</v>
      </c>
      <c r="I278" s="20">
        <v>30.54</v>
      </c>
      <c r="J278" s="20">
        <v>3.66</v>
      </c>
    </row>
    <row r="279" spans="1:10" ht="26.1" customHeight="1" x14ac:dyDescent="0.25">
      <c r="A279" s="22" t="s">
        <v>64</v>
      </c>
      <c r="B279" s="24" t="s">
        <v>296</v>
      </c>
      <c r="C279" s="22" t="s">
        <v>50</v>
      </c>
      <c r="D279" s="22" t="s">
        <v>297</v>
      </c>
      <c r="E279" s="46" t="s">
        <v>67</v>
      </c>
      <c r="F279" s="46"/>
      <c r="G279" s="23" t="s">
        <v>68</v>
      </c>
      <c r="H279" s="26">
        <v>3.5000000000000003E-2</v>
      </c>
      <c r="I279" s="25">
        <v>31.15</v>
      </c>
      <c r="J279" s="25">
        <v>1.0900000000000001</v>
      </c>
    </row>
    <row r="280" spans="1:10" ht="24" customHeight="1" x14ac:dyDescent="0.25">
      <c r="A280" s="22" t="s">
        <v>64</v>
      </c>
      <c r="B280" s="24" t="s">
        <v>298</v>
      </c>
      <c r="C280" s="22" t="s">
        <v>50</v>
      </c>
      <c r="D280" s="22" t="s">
        <v>299</v>
      </c>
      <c r="E280" s="46" t="s">
        <v>67</v>
      </c>
      <c r="F280" s="46"/>
      <c r="G280" s="23" t="s">
        <v>68</v>
      </c>
      <c r="H280" s="26">
        <v>2.7E-2</v>
      </c>
      <c r="I280" s="25">
        <v>22.6</v>
      </c>
      <c r="J280" s="25">
        <v>0.61</v>
      </c>
    </row>
    <row r="281" spans="1:10" ht="26.1" customHeight="1" x14ac:dyDescent="0.25">
      <c r="A281" s="22" t="s">
        <v>64</v>
      </c>
      <c r="B281" s="24" t="s">
        <v>300</v>
      </c>
      <c r="C281" s="22" t="s">
        <v>50</v>
      </c>
      <c r="D281" s="22" t="s">
        <v>301</v>
      </c>
      <c r="E281" s="46" t="s">
        <v>67</v>
      </c>
      <c r="F281" s="46"/>
      <c r="G281" s="23" t="s">
        <v>75</v>
      </c>
      <c r="H281" s="26">
        <v>1</v>
      </c>
      <c r="I281" s="25">
        <v>17.739999999999998</v>
      </c>
      <c r="J281" s="25">
        <v>17.739999999999998</v>
      </c>
    </row>
    <row r="282" spans="1:10" ht="39" customHeight="1" x14ac:dyDescent="0.25">
      <c r="A282" s="22" t="s">
        <v>64</v>
      </c>
      <c r="B282" s="24" t="s">
        <v>302</v>
      </c>
      <c r="C282" s="22" t="s">
        <v>50</v>
      </c>
      <c r="D282" s="22" t="s">
        <v>303</v>
      </c>
      <c r="E282" s="46" t="s">
        <v>67</v>
      </c>
      <c r="F282" s="46"/>
      <c r="G282" s="23" t="s">
        <v>84</v>
      </c>
      <c r="H282" s="26">
        <v>0.28999999999999998</v>
      </c>
      <c r="I282" s="25">
        <v>30.39</v>
      </c>
      <c r="J282" s="25">
        <v>8.81</v>
      </c>
    </row>
    <row r="283" spans="1:10" x14ac:dyDescent="0.25">
      <c r="A283" s="34"/>
      <c r="B283" s="34"/>
      <c r="C283" s="34"/>
      <c r="D283" s="34"/>
      <c r="E283" s="34" t="s">
        <v>76</v>
      </c>
      <c r="F283" s="35">
        <v>1.98</v>
      </c>
      <c r="G283" s="34" t="s">
        <v>77</v>
      </c>
      <c r="H283" s="35">
        <v>2.1</v>
      </c>
      <c r="I283" s="34" t="s">
        <v>78</v>
      </c>
      <c r="J283" s="35">
        <v>4.08</v>
      </c>
    </row>
    <row r="284" spans="1:10" x14ac:dyDescent="0.25">
      <c r="A284" s="34"/>
      <c r="B284" s="34"/>
      <c r="C284" s="34"/>
      <c r="D284" s="34"/>
      <c r="E284" s="34" t="s">
        <v>79</v>
      </c>
      <c r="F284" s="35">
        <v>8.42</v>
      </c>
      <c r="G284" s="34"/>
      <c r="H284" s="47" t="s">
        <v>80</v>
      </c>
      <c r="I284" s="47"/>
      <c r="J284" s="35">
        <v>42.3</v>
      </c>
    </row>
    <row r="285" spans="1:10" ht="0.9" customHeight="1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</row>
    <row r="286" spans="1:10" ht="18" customHeight="1" x14ac:dyDescent="0.25">
      <c r="A286" s="2" t="s">
        <v>304</v>
      </c>
      <c r="B286" s="4" t="s">
        <v>43</v>
      </c>
      <c r="C286" s="2" t="s">
        <v>44</v>
      </c>
      <c r="D286" s="2" t="s">
        <v>10</v>
      </c>
      <c r="E286" s="42" t="s">
        <v>45</v>
      </c>
      <c r="F286" s="42"/>
      <c r="G286" s="3" t="s">
        <v>46</v>
      </c>
      <c r="H286" s="4" t="s">
        <v>11</v>
      </c>
      <c r="I286" s="4" t="s">
        <v>47</v>
      </c>
      <c r="J286" s="4" t="s">
        <v>12</v>
      </c>
    </row>
    <row r="287" spans="1:10" ht="26.1" customHeight="1" x14ac:dyDescent="0.25">
      <c r="A287" s="10" t="s">
        <v>48</v>
      </c>
      <c r="B287" s="12" t="s">
        <v>305</v>
      </c>
      <c r="C287" s="10" t="s">
        <v>50</v>
      </c>
      <c r="D287" s="10" t="s">
        <v>306</v>
      </c>
      <c r="E287" s="45" t="s">
        <v>307</v>
      </c>
      <c r="F287" s="45"/>
      <c r="G287" s="11" t="s">
        <v>53</v>
      </c>
      <c r="H287" s="15">
        <v>1</v>
      </c>
      <c r="I287" s="13">
        <v>17.149999999999999</v>
      </c>
      <c r="J287" s="13">
        <v>17.149999999999999</v>
      </c>
    </row>
    <row r="288" spans="1:10" ht="24" customHeight="1" x14ac:dyDescent="0.25">
      <c r="A288" s="17" t="s">
        <v>54</v>
      </c>
      <c r="B288" s="19" t="s">
        <v>62</v>
      </c>
      <c r="C288" s="17" t="s">
        <v>50</v>
      </c>
      <c r="D288" s="17" t="s">
        <v>63</v>
      </c>
      <c r="E288" s="48" t="s">
        <v>60</v>
      </c>
      <c r="F288" s="48"/>
      <c r="G288" s="18" t="s">
        <v>61</v>
      </c>
      <c r="H288" s="21">
        <v>4.6800000000000001E-2</v>
      </c>
      <c r="I288" s="20">
        <v>24.68</v>
      </c>
      <c r="J288" s="20">
        <v>1.1499999999999999</v>
      </c>
    </row>
    <row r="289" spans="1:10" ht="24" customHeight="1" x14ac:dyDescent="0.25">
      <c r="A289" s="17" t="s">
        <v>54</v>
      </c>
      <c r="B289" s="19" t="s">
        <v>308</v>
      </c>
      <c r="C289" s="17" t="s">
        <v>50</v>
      </c>
      <c r="D289" s="17" t="s">
        <v>309</v>
      </c>
      <c r="E289" s="48" t="s">
        <v>60</v>
      </c>
      <c r="F289" s="48"/>
      <c r="G289" s="18" t="s">
        <v>61</v>
      </c>
      <c r="H289" s="21">
        <v>0.28660000000000002</v>
      </c>
      <c r="I289" s="20">
        <v>32.229999999999997</v>
      </c>
      <c r="J289" s="20">
        <v>9.23</v>
      </c>
    </row>
    <row r="290" spans="1:10" ht="24" customHeight="1" x14ac:dyDescent="0.25">
      <c r="A290" s="22" t="s">
        <v>64</v>
      </c>
      <c r="B290" s="24" t="s">
        <v>114</v>
      </c>
      <c r="C290" s="22" t="s">
        <v>50</v>
      </c>
      <c r="D290" s="22" t="s">
        <v>115</v>
      </c>
      <c r="E290" s="46" t="s">
        <v>67</v>
      </c>
      <c r="F290" s="46"/>
      <c r="G290" s="23" t="s">
        <v>116</v>
      </c>
      <c r="H290" s="26">
        <v>0.20615</v>
      </c>
      <c r="I290" s="25">
        <v>32.869999999999997</v>
      </c>
      <c r="J290" s="25">
        <v>6.77</v>
      </c>
    </row>
    <row r="291" spans="1:10" x14ac:dyDescent="0.25">
      <c r="A291" s="34"/>
      <c r="B291" s="34"/>
      <c r="C291" s="34"/>
      <c r="D291" s="34"/>
      <c r="E291" s="34" t="s">
        <v>76</v>
      </c>
      <c r="F291" s="35">
        <v>3.54</v>
      </c>
      <c r="G291" s="34" t="s">
        <v>77</v>
      </c>
      <c r="H291" s="35">
        <v>3.73</v>
      </c>
      <c r="I291" s="34" t="s">
        <v>78</v>
      </c>
      <c r="J291" s="35">
        <v>7.27</v>
      </c>
    </row>
    <row r="292" spans="1:10" x14ac:dyDescent="0.25">
      <c r="A292" s="34"/>
      <c r="B292" s="34"/>
      <c r="C292" s="34"/>
      <c r="D292" s="34"/>
      <c r="E292" s="34" t="s">
        <v>79</v>
      </c>
      <c r="F292" s="35">
        <v>4.26</v>
      </c>
      <c r="G292" s="34"/>
      <c r="H292" s="47" t="s">
        <v>80</v>
      </c>
      <c r="I292" s="47"/>
      <c r="J292" s="35">
        <v>21.41</v>
      </c>
    </row>
    <row r="293" spans="1:10" ht="0.9" customHeight="1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</row>
    <row r="294" spans="1:10" ht="18" customHeight="1" x14ac:dyDescent="0.25">
      <c r="A294" s="2" t="s">
        <v>310</v>
      </c>
      <c r="B294" s="4" t="s">
        <v>43</v>
      </c>
      <c r="C294" s="2" t="s">
        <v>44</v>
      </c>
      <c r="D294" s="2" t="s">
        <v>10</v>
      </c>
      <c r="E294" s="42" t="s">
        <v>45</v>
      </c>
      <c r="F294" s="42"/>
      <c r="G294" s="3" t="s">
        <v>46</v>
      </c>
      <c r="H294" s="4" t="s">
        <v>11</v>
      </c>
      <c r="I294" s="4" t="s">
        <v>47</v>
      </c>
      <c r="J294" s="4" t="s">
        <v>12</v>
      </c>
    </row>
    <row r="295" spans="1:10" ht="51.9" customHeight="1" x14ac:dyDescent="0.25">
      <c r="A295" s="10" t="s">
        <v>48</v>
      </c>
      <c r="B295" s="12" t="s">
        <v>311</v>
      </c>
      <c r="C295" s="10" t="s">
        <v>180</v>
      </c>
      <c r="D295" s="10" t="s">
        <v>312</v>
      </c>
      <c r="E295" s="45" t="s">
        <v>313</v>
      </c>
      <c r="F295" s="45"/>
      <c r="G295" s="11" t="s">
        <v>314</v>
      </c>
      <c r="H295" s="15">
        <v>1</v>
      </c>
      <c r="I295" s="13">
        <v>1430.37</v>
      </c>
      <c r="J295" s="13">
        <v>1430.37</v>
      </c>
    </row>
    <row r="296" spans="1:10" ht="24" customHeight="1" x14ac:dyDescent="0.25">
      <c r="A296" s="17" t="s">
        <v>54</v>
      </c>
      <c r="B296" s="19" t="s">
        <v>315</v>
      </c>
      <c r="C296" s="17" t="s">
        <v>50</v>
      </c>
      <c r="D296" s="17" t="s">
        <v>316</v>
      </c>
      <c r="E296" s="48" t="s">
        <v>60</v>
      </c>
      <c r="F296" s="48"/>
      <c r="G296" s="18" t="s">
        <v>61</v>
      </c>
      <c r="H296" s="21">
        <v>2</v>
      </c>
      <c r="I296" s="20">
        <v>30.32</v>
      </c>
      <c r="J296" s="20">
        <v>60.64</v>
      </c>
    </row>
    <row r="297" spans="1:10" ht="26.1" customHeight="1" x14ac:dyDescent="0.25">
      <c r="A297" s="17" t="s">
        <v>54</v>
      </c>
      <c r="B297" s="19" t="s">
        <v>317</v>
      </c>
      <c r="C297" s="17" t="s">
        <v>50</v>
      </c>
      <c r="D297" s="17" t="s">
        <v>318</v>
      </c>
      <c r="E297" s="48" t="s">
        <v>60</v>
      </c>
      <c r="F297" s="48"/>
      <c r="G297" s="18" t="s">
        <v>61</v>
      </c>
      <c r="H297" s="21">
        <v>2</v>
      </c>
      <c r="I297" s="20">
        <v>25.94</v>
      </c>
      <c r="J297" s="20">
        <v>51.88</v>
      </c>
    </row>
    <row r="298" spans="1:10" ht="51.9" customHeight="1" x14ac:dyDescent="0.25">
      <c r="A298" s="17" t="s">
        <v>54</v>
      </c>
      <c r="B298" s="19" t="s">
        <v>319</v>
      </c>
      <c r="C298" s="17" t="s">
        <v>50</v>
      </c>
      <c r="D298" s="17" t="s">
        <v>320</v>
      </c>
      <c r="E298" s="48" t="s">
        <v>321</v>
      </c>
      <c r="F298" s="48"/>
      <c r="G298" s="18" t="s">
        <v>53</v>
      </c>
      <c r="H298" s="21">
        <v>2</v>
      </c>
      <c r="I298" s="20">
        <v>55.22</v>
      </c>
      <c r="J298" s="20">
        <v>110.44</v>
      </c>
    </row>
    <row r="299" spans="1:10" ht="39" customHeight="1" x14ac:dyDescent="0.25">
      <c r="A299" s="22" t="s">
        <v>64</v>
      </c>
      <c r="B299" s="24" t="s">
        <v>322</v>
      </c>
      <c r="C299" s="22" t="s">
        <v>50</v>
      </c>
      <c r="D299" s="22" t="s">
        <v>323</v>
      </c>
      <c r="E299" s="46" t="s">
        <v>67</v>
      </c>
      <c r="F299" s="46"/>
      <c r="G299" s="23" t="s">
        <v>53</v>
      </c>
      <c r="H299" s="26">
        <v>1</v>
      </c>
      <c r="I299" s="25">
        <v>1207.4100000000001</v>
      </c>
      <c r="J299" s="25">
        <v>1207.4100000000001</v>
      </c>
    </row>
    <row r="300" spans="1:10" x14ac:dyDescent="0.25">
      <c r="A300" s="34"/>
      <c r="B300" s="34"/>
      <c r="C300" s="34"/>
      <c r="D300" s="34"/>
      <c r="E300" s="34" t="s">
        <v>76</v>
      </c>
      <c r="F300" s="35">
        <v>62.83</v>
      </c>
      <c r="G300" s="34" t="s">
        <v>77</v>
      </c>
      <c r="H300" s="35">
        <v>66.19</v>
      </c>
      <c r="I300" s="34" t="s">
        <v>78</v>
      </c>
      <c r="J300" s="35">
        <v>129.02000000000001</v>
      </c>
    </row>
    <row r="301" spans="1:10" x14ac:dyDescent="0.25">
      <c r="A301" s="34"/>
      <c r="B301" s="34"/>
      <c r="C301" s="34"/>
      <c r="D301" s="34"/>
      <c r="E301" s="34" t="s">
        <v>79</v>
      </c>
      <c r="F301" s="35">
        <v>355.73</v>
      </c>
      <c r="G301" s="34"/>
      <c r="H301" s="47" t="s">
        <v>80</v>
      </c>
      <c r="I301" s="47"/>
      <c r="J301" s="35">
        <v>1786.1</v>
      </c>
    </row>
    <row r="302" spans="1:10" ht="0.9" customHeight="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</row>
    <row r="303" spans="1:10" ht="18" customHeight="1" x14ac:dyDescent="0.25">
      <c r="A303" s="2" t="s">
        <v>324</v>
      </c>
      <c r="B303" s="4" t="s">
        <v>43</v>
      </c>
      <c r="C303" s="2" t="s">
        <v>44</v>
      </c>
      <c r="D303" s="2" t="s">
        <v>10</v>
      </c>
      <c r="E303" s="42" t="s">
        <v>45</v>
      </c>
      <c r="F303" s="42"/>
      <c r="G303" s="3" t="s">
        <v>46</v>
      </c>
      <c r="H303" s="4" t="s">
        <v>11</v>
      </c>
      <c r="I303" s="4" t="s">
        <v>47</v>
      </c>
      <c r="J303" s="4" t="s">
        <v>12</v>
      </c>
    </row>
    <row r="304" spans="1:10" ht="51.9" customHeight="1" x14ac:dyDescent="0.25">
      <c r="A304" s="10" t="s">
        <v>48</v>
      </c>
      <c r="B304" s="12" t="s">
        <v>325</v>
      </c>
      <c r="C304" s="10" t="s">
        <v>50</v>
      </c>
      <c r="D304" s="10" t="s">
        <v>326</v>
      </c>
      <c r="E304" s="45" t="s">
        <v>272</v>
      </c>
      <c r="F304" s="45"/>
      <c r="G304" s="11" t="s">
        <v>53</v>
      </c>
      <c r="H304" s="15">
        <v>1</v>
      </c>
      <c r="I304" s="13">
        <v>9.2200000000000006</v>
      </c>
      <c r="J304" s="13">
        <v>9.2200000000000006</v>
      </c>
    </row>
    <row r="305" spans="1:10" ht="24" customHeight="1" x14ac:dyDescent="0.25">
      <c r="A305" s="17" t="s">
        <v>54</v>
      </c>
      <c r="B305" s="19" t="s">
        <v>121</v>
      </c>
      <c r="C305" s="17" t="s">
        <v>50</v>
      </c>
      <c r="D305" s="17" t="s">
        <v>122</v>
      </c>
      <c r="E305" s="48" t="s">
        <v>60</v>
      </c>
      <c r="F305" s="48"/>
      <c r="G305" s="18" t="s">
        <v>61</v>
      </c>
      <c r="H305" s="21">
        <v>0.1724</v>
      </c>
      <c r="I305" s="20">
        <v>30.54</v>
      </c>
      <c r="J305" s="20">
        <v>5.26</v>
      </c>
    </row>
    <row r="306" spans="1:10" ht="39" customHeight="1" x14ac:dyDescent="0.25">
      <c r="A306" s="17" t="s">
        <v>54</v>
      </c>
      <c r="B306" s="19" t="s">
        <v>273</v>
      </c>
      <c r="C306" s="17" t="s">
        <v>50</v>
      </c>
      <c r="D306" s="17" t="s">
        <v>274</v>
      </c>
      <c r="E306" s="48" t="s">
        <v>255</v>
      </c>
      <c r="F306" s="48"/>
      <c r="G306" s="18" t="s">
        <v>88</v>
      </c>
      <c r="H306" s="21">
        <v>3.7000000000000002E-3</v>
      </c>
      <c r="I306" s="20">
        <v>690.6</v>
      </c>
      <c r="J306" s="20">
        <v>2.5499999999999998</v>
      </c>
    </row>
    <row r="307" spans="1:10" ht="24" customHeight="1" x14ac:dyDescent="0.25">
      <c r="A307" s="17" t="s">
        <v>54</v>
      </c>
      <c r="B307" s="19" t="s">
        <v>62</v>
      </c>
      <c r="C307" s="17" t="s">
        <v>50</v>
      </c>
      <c r="D307" s="17" t="s">
        <v>63</v>
      </c>
      <c r="E307" s="48" t="s">
        <v>60</v>
      </c>
      <c r="F307" s="48"/>
      <c r="G307" s="18" t="s">
        <v>61</v>
      </c>
      <c r="H307" s="21">
        <v>5.7500000000000002E-2</v>
      </c>
      <c r="I307" s="20">
        <v>24.68</v>
      </c>
      <c r="J307" s="20">
        <v>1.41</v>
      </c>
    </row>
    <row r="308" spans="1:10" x14ac:dyDescent="0.25">
      <c r="A308" s="34"/>
      <c r="B308" s="34"/>
      <c r="C308" s="34"/>
      <c r="D308" s="34"/>
      <c r="E308" s="34" t="s">
        <v>76</v>
      </c>
      <c r="F308" s="35">
        <v>2.52</v>
      </c>
      <c r="G308" s="34" t="s">
        <v>77</v>
      </c>
      <c r="H308" s="35">
        <v>2.66</v>
      </c>
      <c r="I308" s="34" t="s">
        <v>78</v>
      </c>
      <c r="J308" s="35">
        <v>5.18</v>
      </c>
    </row>
    <row r="309" spans="1:10" x14ac:dyDescent="0.25">
      <c r="A309" s="34"/>
      <c r="B309" s="34"/>
      <c r="C309" s="34"/>
      <c r="D309" s="34"/>
      <c r="E309" s="34" t="s">
        <v>79</v>
      </c>
      <c r="F309" s="35">
        <v>2.29</v>
      </c>
      <c r="G309" s="34"/>
      <c r="H309" s="47" t="s">
        <v>80</v>
      </c>
      <c r="I309" s="47"/>
      <c r="J309" s="35">
        <v>11.51</v>
      </c>
    </row>
    <row r="310" spans="1:10" ht="0.9" customHeight="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</row>
    <row r="311" spans="1:10" ht="18" customHeight="1" x14ac:dyDescent="0.25">
      <c r="A311" s="2" t="s">
        <v>327</v>
      </c>
      <c r="B311" s="4" t="s">
        <v>43</v>
      </c>
      <c r="C311" s="2" t="s">
        <v>44</v>
      </c>
      <c r="D311" s="2" t="s">
        <v>10</v>
      </c>
      <c r="E311" s="42" t="s">
        <v>45</v>
      </c>
      <c r="F311" s="42"/>
      <c r="G311" s="3" t="s">
        <v>46</v>
      </c>
      <c r="H311" s="4" t="s">
        <v>11</v>
      </c>
      <c r="I311" s="4" t="s">
        <v>47</v>
      </c>
      <c r="J311" s="4" t="s">
        <v>12</v>
      </c>
    </row>
    <row r="312" spans="1:10" ht="51.9" customHeight="1" x14ac:dyDescent="0.25">
      <c r="A312" s="10" t="s">
        <v>48</v>
      </c>
      <c r="B312" s="12" t="s">
        <v>328</v>
      </c>
      <c r="C312" s="10" t="s">
        <v>50</v>
      </c>
      <c r="D312" s="10" t="s">
        <v>329</v>
      </c>
      <c r="E312" s="45" t="s">
        <v>278</v>
      </c>
      <c r="F312" s="45"/>
      <c r="G312" s="11" t="s">
        <v>53</v>
      </c>
      <c r="H312" s="15">
        <v>1</v>
      </c>
      <c r="I312" s="13">
        <v>57.85</v>
      </c>
      <c r="J312" s="13">
        <v>57.85</v>
      </c>
    </row>
    <row r="313" spans="1:10" ht="24" customHeight="1" x14ac:dyDescent="0.25">
      <c r="A313" s="17" t="s">
        <v>54</v>
      </c>
      <c r="B313" s="19" t="s">
        <v>121</v>
      </c>
      <c r="C313" s="17" t="s">
        <v>50</v>
      </c>
      <c r="D313" s="17" t="s">
        <v>122</v>
      </c>
      <c r="E313" s="48" t="s">
        <v>60</v>
      </c>
      <c r="F313" s="48"/>
      <c r="G313" s="18" t="s">
        <v>61</v>
      </c>
      <c r="H313" s="21">
        <v>0.60099999999999998</v>
      </c>
      <c r="I313" s="20">
        <v>30.54</v>
      </c>
      <c r="J313" s="20">
        <v>18.350000000000001</v>
      </c>
    </row>
    <row r="314" spans="1:10" ht="51.9" customHeight="1" x14ac:dyDescent="0.25">
      <c r="A314" s="17" t="s">
        <v>54</v>
      </c>
      <c r="B314" s="19" t="s">
        <v>253</v>
      </c>
      <c r="C314" s="17" t="s">
        <v>50</v>
      </c>
      <c r="D314" s="17" t="s">
        <v>254</v>
      </c>
      <c r="E314" s="48" t="s">
        <v>255</v>
      </c>
      <c r="F314" s="48"/>
      <c r="G314" s="18" t="s">
        <v>88</v>
      </c>
      <c r="H314" s="21">
        <v>3.1399999999999997E-2</v>
      </c>
      <c r="I314" s="20">
        <v>696.29</v>
      </c>
      <c r="J314" s="20">
        <v>21.86</v>
      </c>
    </row>
    <row r="315" spans="1:10" ht="24" customHeight="1" x14ac:dyDescent="0.25">
      <c r="A315" s="17" t="s">
        <v>54</v>
      </c>
      <c r="B315" s="19" t="s">
        <v>62</v>
      </c>
      <c r="C315" s="17" t="s">
        <v>50</v>
      </c>
      <c r="D315" s="17" t="s">
        <v>63</v>
      </c>
      <c r="E315" s="48" t="s">
        <v>60</v>
      </c>
      <c r="F315" s="48"/>
      <c r="G315" s="18" t="s">
        <v>61</v>
      </c>
      <c r="H315" s="21">
        <v>0.60099999999999998</v>
      </c>
      <c r="I315" s="20">
        <v>24.68</v>
      </c>
      <c r="J315" s="20">
        <v>14.83</v>
      </c>
    </row>
    <row r="316" spans="1:10" ht="26.1" customHeight="1" x14ac:dyDescent="0.25">
      <c r="A316" s="22" t="s">
        <v>64</v>
      </c>
      <c r="B316" s="24" t="s">
        <v>279</v>
      </c>
      <c r="C316" s="22" t="s">
        <v>50</v>
      </c>
      <c r="D316" s="22" t="s">
        <v>280</v>
      </c>
      <c r="E316" s="46" t="s">
        <v>67</v>
      </c>
      <c r="F316" s="46"/>
      <c r="G316" s="23" t="s">
        <v>53</v>
      </c>
      <c r="H316" s="26">
        <v>0.13880000000000001</v>
      </c>
      <c r="I316" s="25">
        <v>20.27</v>
      </c>
      <c r="J316" s="25">
        <v>2.81</v>
      </c>
    </row>
    <row r="317" spans="1:10" x14ac:dyDescent="0.25">
      <c r="A317" s="34"/>
      <c r="B317" s="34"/>
      <c r="C317" s="34"/>
      <c r="D317" s="34"/>
      <c r="E317" s="34" t="s">
        <v>76</v>
      </c>
      <c r="F317" s="35">
        <v>12.88</v>
      </c>
      <c r="G317" s="34" t="s">
        <v>77</v>
      </c>
      <c r="H317" s="35">
        <v>13.58</v>
      </c>
      <c r="I317" s="34" t="s">
        <v>78</v>
      </c>
      <c r="J317" s="35">
        <v>26.46</v>
      </c>
    </row>
    <row r="318" spans="1:10" x14ac:dyDescent="0.25">
      <c r="A318" s="34"/>
      <c r="B318" s="34"/>
      <c r="C318" s="34"/>
      <c r="D318" s="34"/>
      <c r="E318" s="34" t="s">
        <v>79</v>
      </c>
      <c r="F318" s="35">
        <v>14.38</v>
      </c>
      <c r="G318" s="34"/>
      <c r="H318" s="47" t="s">
        <v>80</v>
      </c>
      <c r="I318" s="47"/>
      <c r="J318" s="35">
        <v>72.23</v>
      </c>
    </row>
    <row r="319" spans="1:10" ht="0.9" customHeight="1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</row>
    <row r="320" spans="1:10" ht="18" customHeight="1" x14ac:dyDescent="0.25">
      <c r="A320" s="2" t="s">
        <v>330</v>
      </c>
      <c r="B320" s="4" t="s">
        <v>43</v>
      </c>
      <c r="C320" s="2" t="s">
        <v>44</v>
      </c>
      <c r="D320" s="2" t="s">
        <v>10</v>
      </c>
      <c r="E320" s="42" t="s">
        <v>45</v>
      </c>
      <c r="F320" s="42"/>
      <c r="G320" s="3" t="s">
        <v>46</v>
      </c>
      <c r="H320" s="4" t="s">
        <v>11</v>
      </c>
      <c r="I320" s="4" t="s">
        <v>47</v>
      </c>
      <c r="J320" s="4" t="s">
        <v>12</v>
      </c>
    </row>
    <row r="321" spans="1:10" ht="26.1" customHeight="1" x14ac:dyDescent="0.25">
      <c r="A321" s="10" t="s">
        <v>48</v>
      </c>
      <c r="B321" s="12" t="s">
        <v>331</v>
      </c>
      <c r="C321" s="10" t="s">
        <v>50</v>
      </c>
      <c r="D321" s="10" t="s">
        <v>332</v>
      </c>
      <c r="E321" s="45" t="s">
        <v>295</v>
      </c>
      <c r="F321" s="45"/>
      <c r="G321" s="11" t="s">
        <v>75</v>
      </c>
      <c r="H321" s="15">
        <v>1</v>
      </c>
      <c r="I321" s="13">
        <v>100.25</v>
      </c>
      <c r="J321" s="13">
        <v>100.25</v>
      </c>
    </row>
    <row r="322" spans="1:10" ht="24" customHeight="1" x14ac:dyDescent="0.25">
      <c r="A322" s="17" t="s">
        <v>54</v>
      </c>
      <c r="B322" s="19" t="s">
        <v>121</v>
      </c>
      <c r="C322" s="17" t="s">
        <v>50</v>
      </c>
      <c r="D322" s="17" t="s">
        <v>122</v>
      </c>
      <c r="E322" s="48" t="s">
        <v>60</v>
      </c>
      <c r="F322" s="48"/>
      <c r="G322" s="18" t="s">
        <v>61</v>
      </c>
      <c r="H322" s="21">
        <v>0.55600000000000005</v>
      </c>
      <c r="I322" s="20">
        <v>30.54</v>
      </c>
      <c r="J322" s="20">
        <v>16.98</v>
      </c>
    </row>
    <row r="323" spans="1:10" ht="24" customHeight="1" x14ac:dyDescent="0.25">
      <c r="A323" s="17" t="s">
        <v>54</v>
      </c>
      <c r="B323" s="19" t="s">
        <v>62</v>
      </c>
      <c r="C323" s="17" t="s">
        <v>50</v>
      </c>
      <c r="D323" s="17" t="s">
        <v>63</v>
      </c>
      <c r="E323" s="48" t="s">
        <v>60</v>
      </c>
      <c r="F323" s="48"/>
      <c r="G323" s="18" t="s">
        <v>61</v>
      </c>
      <c r="H323" s="21">
        <v>0.37</v>
      </c>
      <c r="I323" s="20">
        <v>24.68</v>
      </c>
      <c r="J323" s="20">
        <v>9.1300000000000008</v>
      </c>
    </row>
    <row r="324" spans="1:10" ht="26.1" customHeight="1" x14ac:dyDescent="0.25">
      <c r="A324" s="22" t="s">
        <v>64</v>
      </c>
      <c r="B324" s="24" t="s">
        <v>296</v>
      </c>
      <c r="C324" s="22" t="s">
        <v>50</v>
      </c>
      <c r="D324" s="22" t="s">
        <v>297</v>
      </c>
      <c r="E324" s="46" t="s">
        <v>67</v>
      </c>
      <c r="F324" s="46"/>
      <c r="G324" s="23" t="s">
        <v>68</v>
      </c>
      <c r="H324" s="26">
        <v>3.5000000000000003E-2</v>
      </c>
      <c r="I324" s="25">
        <v>31.15</v>
      </c>
      <c r="J324" s="25">
        <v>1.0900000000000001</v>
      </c>
    </row>
    <row r="325" spans="1:10" ht="24" customHeight="1" x14ac:dyDescent="0.25">
      <c r="A325" s="22" t="s">
        <v>64</v>
      </c>
      <c r="B325" s="24" t="s">
        <v>298</v>
      </c>
      <c r="C325" s="22" t="s">
        <v>50</v>
      </c>
      <c r="D325" s="22" t="s">
        <v>299</v>
      </c>
      <c r="E325" s="46" t="s">
        <v>67</v>
      </c>
      <c r="F325" s="46"/>
      <c r="G325" s="23" t="s">
        <v>68</v>
      </c>
      <c r="H325" s="26">
        <v>0.1</v>
      </c>
      <c r="I325" s="25">
        <v>22.6</v>
      </c>
      <c r="J325" s="25">
        <v>2.2599999999999998</v>
      </c>
    </row>
    <row r="326" spans="1:10" ht="39" customHeight="1" x14ac:dyDescent="0.25">
      <c r="A326" s="22" t="s">
        <v>64</v>
      </c>
      <c r="B326" s="24" t="s">
        <v>302</v>
      </c>
      <c r="C326" s="22" t="s">
        <v>50</v>
      </c>
      <c r="D326" s="22" t="s">
        <v>303</v>
      </c>
      <c r="E326" s="46" t="s">
        <v>67</v>
      </c>
      <c r="F326" s="46"/>
      <c r="G326" s="23" t="s">
        <v>84</v>
      </c>
      <c r="H326" s="26">
        <v>1.25</v>
      </c>
      <c r="I326" s="25">
        <v>30.39</v>
      </c>
      <c r="J326" s="25">
        <v>37.979999999999997</v>
      </c>
    </row>
    <row r="327" spans="1:10" ht="26.1" customHeight="1" x14ac:dyDescent="0.25">
      <c r="A327" s="22" t="s">
        <v>64</v>
      </c>
      <c r="B327" s="24" t="s">
        <v>300</v>
      </c>
      <c r="C327" s="22" t="s">
        <v>50</v>
      </c>
      <c r="D327" s="22" t="s">
        <v>301</v>
      </c>
      <c r="E327" s="46" t="s">
        <v>67</v>
      </c>
      <c r="F327" s="46"/>
      <c r="G327" s="23" t="s">
        <v>75</v>
      </c>
      <c r="H327" s="26">
        <v>1.85</v>
      </c>
      <c r="I327" s="25">
        <v>17.739999999999998</v>
      </c>
      <c r="J327" s="25">
        <v>32.81</v>
      </c>
    </row>
    <row r="328" spans="1:10" x14ac:dyDescent="0.25">
      <c r="A328" s="34"/>
      <c r="B328" s="34"/>
      <c r="C328" s="34"/>
      <c r="D328" s="34"/>
      <c r="E328" s="34" t="s">
        <v>76</v>
      </c>
      <c r="F328" s="35">
        <v>9.2100000000000009</v>
      </c>
      <c r="G328" s="34" t="s">
        <v>77</v>
      </c>
      <c r="H328" s="35">
        <v>9.7100000000000009</v>
      </c>
      <c r="I328" s="34" t="s">
        <v>78</v>
      </c>
      <c r="J328" s="35">
        <v>18.920000000000002</v>
      </c>
    </row>
    <row r="329" spans="1:10" x14ac:dyDescent="0.25">
      <c r="A329" s="34"/>
      <c r="B329" s="34"/>
      <c r="C329" s="34"/>
      <c r="D329" s="34"/>
      <c r="E329" s="34" t="s">
        <v>79</v>
      </c>
      <c r="F329" s="35">
        <v>24.93</v>
      </c>
      <c r="G329" s="34"/>
      <c r="H329" s="47" t="s">
        <v>80</v>
      </c>
      <c r="I329" s="47"/>
      <c r="J329" s="35">
        <v>125.18</v>
      </c>
    </row>
    <row r="330" spans="1:10" ht="0.9" customHeight="1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</row>
    <row r="331" spans="1:10" ht="18" customHeight="1" x14ac:dyDescent="0.25">
      <c r="A331" s="2" t="s">
        <v>333</v>
      </c>
      <c r="B331" s="4" t="s">
        <v>43</v>
      </c>
      <c r="C331" s="2" t="s">
        <v>44</v>
      </c>
      <c r="D331" s="2" t="s">
        <v>10</v>
      </c>
      <c r="E331" s="42" t="s">
        <v>45</v>
      </c>
      <c r="F331" s="42"/>
      <c r="G331" s="3" t="s">
        <v>46</v>
      </c>
      <c r="H331" s="4" t="s">
        <v>11</v>
      </c>
      <c r="I331" s="4" t="s">
        <v>47</v>
      </c>
      <c r="J331" s="4" t="s">
        <v>12</v>
      </c>
    </row>
    <row r="332" spans="1:10" ht="26.1" customHeight="1" x14ac:dyDescent="0.25">
      <c r="A332" s="10" t="s">
        <v>48</v>
      </c>
      <c r="B332" s="12" t="s">
        <v>334</v>
      </c>
      <c r="C332" s="10" t="s">
        <v>180</v>
      </c>
      <c r="D332" s="10" t="s">
        <v>335</v>
      </c>
      <c r="E332" s="45" t="s">
        <v>313</v>
      </c>
      <c r="F332" s="45"/>
      <c r="G332" s="11" t="s">
        <v>53</v>
      </c>
      <c r="H332" s="15">
        <v>1</v>
      </c>
      <c r="I332" s="13">
        <v>1243.1099999999999</v>
      </c>
      <c r="J332" s="13">
        <v>1243.1099999999999</v>
      </c>
    </row>
    <row r="333" spans="1:10" ht="24" customHeight="1" x14ac:dyDescent="0.25">
      <c r="A333" s="17" t="s">
        <v>54</v>
      </c>
      <c r="B333" s="19" t="s">
        <v>315</v>
      </c>
      <c r="C333" s="17" t="s">
        <v>50</v>
      </c>
      <c r="D333" s="17" t="s">
        <v>316</v>
      </c>
      <c r="E333" s="48" t="s">
        <v>60</v>
      </c>
      <c r="F333" s="48"/>
      <c r="G333" s="18" t="s">
        <v>61</v>
      </c>
      <c r="H333" s="21">
        <v>1.8</v>
      </c>
      <c r="I333" s="20">
        <v>30.32</v>
      </c>
      <c r="J333" s="20">
        <v>54.57</v>
      </c>
    </row>
    <row r="334" spans="1:10" ht="51.9" customHeight="1" x14ac:dyDescent="0.25">
      <c r="A334" s="17" t="s">
        <v>54</v>
      </c>
      <c r="B334" s="19" t="s">
        <v>319</v>
      </c>
      <c r="C334" s="17" t="s">
        <v>50</v>
      </c>
      <c r="D334" s="17" t="s">
        <v>320</v>
      </c>
      <c r="E334" s="48" t="s">
        <v>321</v>
      </c>
      <c r="F334" s="48"/>
      <c r="G334" s="18" t="s">
        <v>53</v>
      </c>
      <c r="H334" s="21">
        <v>2</v>
      </c>
      <c r="I334" s="20">
        <v>55.22</v>
      </c>
      <c r="J334" s="20">
        <v>110.44</v>
      </c>
    </row>
    <row r="335" spans="1:10" ht="26.1" customHeight="1" x14ac:dyDescent="0.25">
      <c r="A335" s="17" t="s">
        <v>54</v>
      </c>
      <c r="B335" s="19" t="s">
        <v>317</v>
      </c>
      <c r="C335" s="17" t="s">
        <v>50</v>
      </c>
      <c r="D335" s="17" t="s">
        <v>318</v>
      </c>
      <c r="E335" s="48" t="s">
        <v>60</v>
      </c>
      <c r="F335" s="48"/>
      <c r="G335" s="18" t="s">
        <v>61</v>
      </c>
      <c r="H335" s="21">
        <v>1.8</v>
      </c>
      <c r="I335" s="20">
        <v>25.94</v>
      </c>
      <c r="J335" s="20">
        <v>46.69</v>
      </c>
    </row>
    <row r="336" spans="1:10" ht="39" customHeight="1" x14ac:dyDescent="0.25">
      <c r="A336" s="22" t="s">
        <v>64</v>
      </c>
      <c r="B336" s="24" t="s">
        <v>336</v>
      </c>
      <c r="C336" s="22" t="s">
        <v>50</v>
      </c>
      <c r="D336" s="22" t="s">
        <v>337</v>
      </c>
      <c r="E336" s="46" t="s">
        <v>67</v>
      </c>
      <c r="F336" s="46"/>
      <c r="G336" s="23" t="s">
        <v>53</v>
      </c>
      <c r="H336" s="26">
        <v>1</v>
      </c>
      <c r="I336" s="25">
        <v>1031.4100000000001</v>
      </c>
      <c r="J336" s="25">
        <v>1031.4100000000001</v>
      </c>
    </row>
    <row r="337" spans="1:10" x14ac:dyDescent="0.25">
      <c r="A337" s="34"/>
      <c r="B337" s="34"/>
      <c r="C337" s="34"/>
      <c r="D337" s="34"/>
      <c r="E337" s="34" t="s">
        <v>76</v>
      </c>
      <c r="F337" s="35">
        <v>58.86</v>
      </c>
      <c r="G337" s="34" t="s">
        <v>77</v>
      </c>
      <c r="H337" s="35">
        <v>62.01</v>
      </c>
      <c r="I337" s="34" t="s">
        <v>78</v>
      </c>
      <c r="J337" s="35">
        <v>120.87</v>
      </c>
    </row>
    <row r="338" spans="1:10" x14ac:dyDescent="0.25">
      <c r="A338" s="34"/>
      <c r="B338" s="34"/>
      <c r="C338" s="34"/>
      <c r="D338" s="34"/>
      <c r="E338" s="34" t="s">
        <v>79</v>
      </c>
      <c r="F338" s="35">
        <v>309.16000000000003</v>
      </c>
      <c r="G338" s="34"/>
      <c r="H338" s="47" t="s">
        <v>80</v>
      </c>
      <c r="I338" s="47"/>
      <c r="J338" s="35">
        <v>1552.27</v>
      </c>
    </row>
    <row r="339" spans="1:10" ht="0.9" customHeight="1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</row>
    <row r="340" spans="1:10" ht="18" customHeight="1" x14ac:dyDescent="0.25">
      <c r="A340" s="2" t="s">
        <v>338</v>
      </c>
      <c r="B340" s="4" t="s">
        <v>43</v>
      </c>
      <c r="C340" s="2" t="s">
        <v>44</v>
      </c>
      <c r="D340" s="2" t="s">
        <v>10</v>
      </c>
      <c r="E340" s="42" t="s">
        <v>45</v>
      </c>
      <c r="F340" s="42"/>
      <c r="G340" s="3" t="s">
        <v>46</v>
      </c>
      <c r="H340" s="4" t="s">
        <v>11</v>
      </c>
      <c r="I340" s="4" t="s">
        <v>47</v>
      </c>
      <c r="J340" s="4" t="s">
        <v>12</v>
      </c>
    </row>
    <row r="341" spans="1:10" ht="51.9" customHeight="1" x14ac:dyDescent="0.25">
      <c r="A341" s="10" t="s">
        <v>48</v>
      </c>
      <c r="B341" s="12" t="s">
        <v>339</v>
      </c>
      <c r="C341" s="10" t="s">
        <v>180</v>
      </c>
      <c r="D341" s="10" t="s">
        <v>340</v>
      </c>
      <c r="E341" s="45" t="s">
        <v>313</v>
      </c>
      <c r="F341" s="45"/>
      <c r="G341" s="11" t="s">
        <v>53</v>
      </c>
      <c r="H341" s="15">
        <v>1</v>
      </c>
      <c r="I341" s="13">
        <v>1132.5999999999999</v>
      </c>
      <c r="J341" s="13">
        <v>1132.5999999999999</v>
      </c>
    </row>
    <row r="342" spans="1:10" ht="51.9" customHeight="1" x14ac:dyDescent="0.25">
      <c r="A342" s="17" t="s">
        <v>54</v>
      </c>
      <c r="B342" s="19" t="s">
        <v>319</v>
      </c>
      <c r="C342" s="17" t="s">
        <v>50</v>
      </c>
      <c r="D342" s="17" t="s">
        <v>320</v>
      </c>
      <c r="E342" s="48" t="s">
        <v>321</v>
      </c>
      <c r="F342" s="48"/>
      <c r="G342" s="18" t="s">
        <v>53</v>
      </c>
      <c r="H342" s="21">
        <v>2</v>
      </c>
      <c r="I342" s="20">
        <v>55.22</v>
      </c>
      <c r="J342" s="20">
        <v>110.44</v>
      </c>
    </row>
    <row r="343" spans="1:10" ht="24" customHeight="1" x14ac:dyDescent="0.25">
      <c r="A343" s="17" t="s">
        <v>54</v>
      </c>
      <c r="B343" s="19" t="s">
        <v>315</v>
      </c>
      <c r="C343" s="17" t="s">
        <v>50</v>
      </c>
      <c r="D343" s="17" t="s">
        <v>316</v>
      </c>
      <c r="E343" s="48" t="s">
        <v>60</v>
      </c>
      <c r="F343" s="48"/>
      <c r="G343" s="18" t="s">
        <v>61</v>
      </c>
      <c r="H343" s="21">
        <v>1.8</v>
      </c>
      <c r="I343" s="20">
        <v>30.32</v>
      </c>
      <c r="J343" s="20">
        <v>54.57</v>
      </c>
    </row>
    <row r="344" spans="1:10" ht="26.1" customHeight="1" x14ac:dyDescent="0.25">
      <c r="A344" s="17" t="s">
        <v>54</v>
      </c>
      <c r="B344" s="19" t="s">
        <v>317</v>
      </c>
      <c r="C344" s="17" t="s">
        <v>50</v>
      </c>
      <c r="D344" s="17" t="s">
        <v>318</v>
      </c>
      <c r="E344" s="48" t="s">
        <v>60</v>
      </c>
      <c r="F344" s="48"/>
      <c r="G344" s="18" t="s">
        <v>61</v>
      </c>
      <c r="H344" s="21">
        <v>1.8</v>
      </c>
      <c r="I344" s="20">
        <v>25.94</v>
      </c>
      <c r="J344" s="20">
        <v>46.69</v>
      </c>
    </row>
    <row r="345" spans="1:10" ht="39" customHeight="1" x14ac:dyDescent="0.25">
      <c r="A345" s="22" t="s">
        <v>64</v>
      </c>
      <c r="B345" s="24" t="s">
        <v>341</v>
      </c>
      <c r="C345" s="22" t="s">
        <v>50</v>
      </c>
      <c r="D345" s="22" t="s">
        <v>342</v>
      </c>
      <c r="E345" s="46" t="s">
        <v>67</v>
      </c>
      <c r="F345" s="46"/>
      <c r="G345" s="23" t="s">
        <v>53</v>
      </c>
      <c r="H345" s="26">
        <v>1</v>
      </c>
      <c r="I345" s="25">
        <v>920.9</v>
      </c>
      <c r="J345" s="25">
        <v>920.9</v>
      </c>
    </row>
    <row r="346" spans="1:10" x14ac:dyDescent="0.25">
      <c r="A346" s="34"/>
      <c r="B346" s="34"/>
      <c r="C346" s="34"/>
      <c r="D346" s="34"/>
      <c r="E346" s="34" t="s">
        <v>76</v>
      </c>
      <c r="F346" s="35">
        <v>58.86</v>
      </c>
      <c r="G346" s="34" t="s">
        <v>77</v>
      </c>
      <c r="H346" s="35">
        <v>62.01</v>
      </c>
      <c r="I346" s="34" t="s">
        <v>78</v>
      </c>
      <c r="J346" s="35">
        <v>120.87</v>
      </c>
    </row>
    <row r="347" spans="1:10" x14ac:dyDescent="0.25">
      <c r="A347" s="34"/>
      <c r="B347" s="34"/>
      <c r="C347" s="34"/>
      <c r="D347" s="34"/>
      <c r="E347" s="34" t="s">
        <v>79</v>
      </c>
      <c r="F347" s="35">
        <v>281.67</v>
      </c>
      <c r="G347" s="34"/>
      <c r="H347" s="47" t="s">
        <v>80</v>
      </c>
      <c r="I347" s="47"/>
      <c r="J347" s="35">
        <v>1414.27</v>
      </c>
    </row>
    <row r="348" spans="1:10" ht="0.9" customHeight="1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</row>
    <row r="349" spans="1:10" ht="18" customHeight="1" x14ac:dyDescent="0.25">
      <c r="A349" s="2" t="s">
        <v>343</v>
      </c>
      <c r="B349" s="4" t="s">
        <v>43</v>
      </c>
      <c r="C349" s="2" t="s">
        <v>44</v>
      </c>
      <c r="D349" s="2" t="s">
        <v>10</v>
      </c>
      <c r="E349" s="42" t="s">
        <v>45</v>
      </c>
      <c r="F349" s="42"/>
      <c r="G349" s="3" t="s">
        <v>46</v>
      </c>
      <c r="H349" s="4" t="s">
        <v>11</v>
      </c>
      <c r="I349" s="4" t="s">
        <v>47</v>
      </c>
      <c r="J349" s="4" t="s">
        <v>12</v>
      </c>
    </row>
    <row r="350" spans="1:10" ht="26.1" customHeight="1" x14ac:dyDescent="0.25">
      <c r="A350" s="10" t="s">
        <v>48</v>
      </c>
      <c r="B350" s="12" t="s">
        <v>344</v>
      </c>
      <c r="C350" s="10" t="s">
        <v>180</v>
      </c>
      <c r="D350" s="10" t="s">
        <v>345</v>
      </c>
      <c r="E350" s="45" t="s">
        <v>346</v>
      </c>
      <c r="F350" s="45"/>
      <c r="G350" s="11" t="s">
        <v>347</v>
      </c>
      <c r="H350" s="15">
        <v>1</v>
      </c>
      <c r="I350" s="13">
        <v>223.81</v>
      </c>
      <c r="J350" s="13">
        <v>223.81</v>
      </c>
    </row>
    <row r="351" spans="1:10" ht="39" customHeight="1" x14ac:dyDescent="0.25">
      <c r="A351" s="17" t="s">
        <v>54</v>
      </c>
      <c r="B351" s="19" t="s">
        <v>348</v>
      </c>
      <c r="C351" s="17" t="s">
        <v>50</v>
      </c>
      <c r="D351" s="17" t="s">
        <v>349</v>
      </c>
      <c r="E351" s="48" t="s">
        <v>350</v>
      </c>
      <c r="F351" s="48"/>
      <c r="G351" s="18" t="s">
        <v>351</v>
      </c>
      <c r="H351" s="21">
        <v>10</v>
      </c>
      <c r="I351" s="20">
        <v>2.82</v>
      </c>
      <c r="J351" s="20">
        <v>28.2</v>
      </c>
    </row>
    <row r="352" spans="1:10" ht="26.1" customHeight="1" x14ac:dyDescent="0.25">
      <c r="A352" s="17" t="s">
        <v>54</v>
      </c>
      <c r="B352" s="19" t="s">
        <v>352</v>
      </c>
      <c r="C352" s="17" t="s">
        <v>180</v>
      </c>
      <c r="D352" s="17" t="s">
        <v>353</v>
      </c>
      <c r="E352" s="48" t="s">
        <v>354</v>
      </c>
      <c r="F352" s="48"/>
      <c r="G352" s="18" t="s">
        <v>88</v>
      </c>
      <c r="H352" s="21">
        <v>1</v>
      </c>
      <c r="I352" s="20">
        <v>185.97</v>
      </c>
      <c r="J352" s="20">
        <v>185.97</v>
      </c>
    </row>
    <row r="353" spans="1:10" ht="51.9" customHeight="1" x14ac:dyDescent="0.25">
      <c r="A353" s="17" t="s">
        <v>54</v>
      </c>
      <c r="B353" s="19" t="s">
        <v>355</v>
      </c>
      <c r="C353" s="17" t="s">
        <v>50</v>
      </c>
      <c r="D353" s="17" t="s">
        <v>356</v>
      </c>
      <c r="E353" s="48" t="s">
        <v>350</v>
      </c>
      <c r="F353" s="48"/>
      <c r="G353" s="18" t="s">
        <v>88</v>
      </c>
      <c r="H353" s="21">
        <v>1</v>
      </c>
      <c r="I353" s="20">
        <v>9.64</v>
      </c>
      <c r="J353" s="20">
        <v>9.64</v>
      </c>
    </row>
    <row r="354" spans="1:10" x14ac:dyDescent="0.25">
      <c r="A354" s="34"/>
      <c r="B354" s="34"/>
      <c r="C354" s="34"/>
      <c r="D354" s="34"/>
      <c r="E354" s="34" t="s">
        <v>76</v>
      </c>
      <c r="F354" s="35">
        <v>43.37</v>
      </c>
      <c r="G354" s="34" t="s">
        <v>77</v>
      </c>
      <c r="H354" s="35">
        <v>45.7</v>
      </c>
      <c r="I354" s="34" t="s">
        <v>78</v>
      </c>
      <c r="J354" s="35">
        <v>89.07</v>
      </c>
    </row>
    <row r="355" spans="1:10" x14ac:dyDescent="0.25">
      <c r="A355" s="34"/>
      <c r="B355" s="34"/>
      <c r="C355" s="34"/>
      <c r="D355" s="34"/>
      <c r="E355" s="34" t="s">
        <v>79</v>
      </c>
      <c r="F355" s="35">
        <v>55.66</v>
      </c>
      <c r="G355" s="34"/>
      <c r="H355" s="47" t="s">
        <v>80</v>
      </c>
      <c r="I355" s="47"/>
      <c r="J355" s="35">
        <v>279.47000000000003</v>
      </c>
    </row>
    <row r="356" spans="1:10" ht="0.9" customHeight="1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</row>
    <row r="357" spans="1:10" ht="50.1" customHeight="1" x14ac:dyDescent="0.25">
      <c r="A357" s="44" t="s">
        <v>357</v>
      </c>
      <c r="B357" s="38"/>
      <c r="C357" s="38"/>
      <c r="D357" s="38"/>
      <c r="E357" s="38"/>
      <c r="F357" s="38"/>
      <c r="G357" s="38"/>
      <c r="H357" s="38"/>
      <c r="I357" s="38"/>
      <c r="J357" s="38"/>
    </row>
    <row r="358" spans="1:10" ht="18" customHeight="1" x14ac:dyDescent="0.25">
      <c r="A358" s="2"/>
      <c r="B358" s="4" t="s">
        <v>43</v>
      </c>
      <c r="C358" s="2" t="s">
        <v>44</v>
      </c>
      <c r="D358" s="2" t="s">
        <v>10</v>
      </c>
      <c r="E358" s="42" t="s">
        <v>45</v>
      </c>
      <c r="F358" s="42"/>
      <c r="G358" s="3" t="s">
        <v>46</v>
      </c>
      <c r="H358" s="4" t="s">
        <v>11</v>
      </c>
      <c r="I358" s="4" t="s">
        <v>47</v>
      </c>
      <c r="J358" s="4" t="s">
        <v>12</v>
      </c>
    </row>
    <row r="359" spans="1:10" ht="24" customHeight="1" x14ac:dyDescent="0.25">
      <c r="A359" s="10" t="s">
        <v>48</v>
      </c>
      <c r="B359" s="12" t="s">
        <v>167</v>
      </c>
      <c r="C359" s="10" t="s">
        <v>50</v>
      </c>
      <c r="D359" s="10" t="s">
        <v>168</v>
      </c>
      <c r="E359" s="45" t="s">
        <v>60</v>
      </c>
      <c r="F359" s="45"/>
      <c r="G359" s="11" t="s">
        <v>61</v>
      </c>
      <c r="H359" s="15">
        <v>1</v>
      </c>
      <c r="I359" s="13">
        <v>25.94</v>
      </c>
      <c r="J359" s="13">
        <v>25.94</v>
      </c>
    </row>
    <row r="360" spans="1:10" ht="26.1" customHeight="1" x14ac:dyDescent="0.25">
      <c r="A360" s="17" t="s">
        <v>54</v>
      </c>
      <c r="B360" s="19" t="s">
        <v>358</v>
      </c>
      <c r="C360" s="17" t="s">
        <v>50</v>
      </c>
      <c r="D360" s="17" t="s">
        <v>359</v>
      </c>
      <c r="E360" s="48" t="s">
        <v>60</v>
      </c>
      <c r="F360" s="48"/>
      <c r="G360" s="18" t="s">
        <v>61</v>
      </c>
      <c r="H360" s="21">
        <v>1</v>
      </c>
      <c r="I360" s="20">
        <v>0.2</v>
      </c>
      <c r="J360" s="20">
        <v>0.2</v>
      </c>
    </row>
    <row r="361" spans="1:10" ht="26.1" customHeight="1" x14ac:dyDescent="0.25">
      <c r="A361" s="22" t="s">
        <v>64</v>
      </c>
      <c r="B361" s="24" t="s">
        <v>360</v>
      </c>
      <c r="C361" s="22" t="s">
        <v>50</v>
      </c>
      <c r="D361" s="22" t="s">
        <v>361</v>
      </c>
      <c r="E361" s="46" t="s">
        <v>362</v>
      </c>
      <c r="F361" s="46"/>
      <c r="G361" s="23" t="s">
        <v>61</v>
      </c>
      <c r="H361" s="26">
        <v>1</v>
      </c>
      <c r="I361" s="25">
        <v>2.9</v>
      </c>
      <c r="J361" s="25">
        <v>2.9</v>
      </c>
    </row>
    <row r="362" spans="1:10" ht="26.1" customHeight="1" x14ac:dyDescent="0.25">
      <c r="A362" s="22" t="s">
        <v>64</v>
      </c>
      <c r="B362" s="24" t="s">
        <v>363</v>
      </c>
      <c r="C362" s="22" t="s">
        <v>50</v>
      </c>
      <c r="D362" s="22" t="s">
        <v>364</v>
      </c>
      <c r="E362" s="46" t="s">
        <v>362</v>
      </c>
      <c r="F362" s="46"/>
      <c r="G362" s="23" t="s">
        <v>61</v>
      </c>
      <c r="H362" s="26">
        <v>1</v>
      </c>
      <c r="I362" s="25">
        <v>0.1</v>
      </c>
      <c r="J362" s="25">
        <v>0.1</v>
      </c>
    </row>
    <row r="363" spans="1:10" ht="26.1" customHeight="1" x14ac:dyDescent="0.25">
      <c r="A363" s="22" t="s">
        <v>64</v>
      </c>
      <c r="B363" s="24" t="s">
        <v>365</v>
      </c>
      <c r="C363" s="22" t="s">
        <v>50</v>
      </c>
      <c r="D363" s="22" t="s">
        <v>366</v>
      </c>
      <c r="E363" s="46" t="s">
        <v>362</v>
      </c>
      <c r="F363" s="46"/>
      <c r="G363" s="23" t="s">
        <v>61</v>
      </c>
      <c r="H363" s="26">
        <v>1</v>
      </c>
      <c r="I363" s="25">
        <v>1.72</v>
      </c>
      <c r="J363" s="25">
        <v>1.72</v>
      </c>
    </row>
    <row r="364" spans="1:10" ht="26.1" customHeight="1" x14ac:dyDescent="0.25">
      <c r="A364" s="22" t="s">
        <v>64</v>
      </c>
      <c r="B364" s="24" t="s">
        <v>367</v>
      </c>
      <c r="C364" s="22" t="s">
        <v>50</v>
      </c>
      <c r="D364" s="22" t="s">
        <v>368</v>
      </c>
      <c r="E364" s="46" t="s">
        <v>362</v>
      </c>
      <c r="F364" s="46"/>
      <c r="G364" s="23" t="s">
        <v>61</v>
      </c>
      <c r="H364" s="26">
        <v>1</v>
      </c>
      <c r="I364" s="25">
        <v>0.7</v>
      </c>
      <c r="J364" s="25">
        <v>0.7</v>
      </c>
    </row>
    <row r="365" spans="1:10" ht="26.1" customHeight="1" x14ac:dyDescent="0.25">
      <c r="A365" s="22" t="s">
        <v>64</v>
      </c>
      <c r="B365" s="24" t="s">
        <v>369</v>
      </c>
      <c r="C365" s="22" t="s">
        <v>50</v>
      </c>
      <c r="D365" s="22" t="s">
        <v>370</v>
      </c>
      <c r="E365" s="46" t="s">
        <v>362</v>
      </c>
      <c r="F365" s="46"/>
      <c r="G365" s="23" t="s">
        <v>61</v>
      </c>
      <c r="H365" s="26">
        <v>1</v>
      </c>
      <c r="I365" s="25">
        <v>1.62</v>
      </c>
      <c r="J365" s="25">
        <v>1.62</v>
      </c>
    </row>
    <row r="366" spans="1:10" ht="26.1" customHeight="1" x14ac:dyDescent="0.25">
      <c r="A366" s="22" t="s">
        <v>64</v>
      </c>
      <c r="B366" s="24" t="s">
        <v>371</v>
      </c>
      <c r="C366" s="22" t="s">
        <v>50</v>
      </c>
      <c r="D366" s="22" t="s">
        <v>372</v>
      </c>
      <c r="E366" s="46" t="s">
        <v>362</v>
      </c>
      <c r="F366" s="46"/>
      <c r="G366" s="23" t="s">
        <v>61</v>
      </c>
      <c r="H366" s="26">
        <v>1</v>
      </c>
      <c r="I366" s="25">
        <v>0.74</v>
      </c>
      <c r="J366" s="25">
        <v>0.74</v>
      </c>
    </row>
    <row r="367" spans="1:10" ht="24" customHeight="1" x14ac:dyDescent="0.25">
      <c r="A367" s="22" t="s">
        <v>64</v>
      </c>
      <c r="B367" s="24" t="s">
        <v>373</v>
      </c>
      <c r="C367" s="22" t="s">
        <v>50</v>
      </c>
      <c r="D367" s="22" t="s">
        <v>374</v>
      </c>
      <c r="E367" s="46" t="s">
        <v>375</v>
      </c>
      <c r="F367" s="46"/>
      <c r="G367" s="23" t="s">
        <v>61</v>
      </c>
      <c r="H367" s="26">
        <v>1</v>
      </c>
      <c r="I367" s="25">
        <v>17.96</v>
      </c>
      <c r="J367" s="25">
        <v>17.96</v>
      </c>
    </row>
    <row r="368" spans="1:10" x14ac:dyDescent="0.25">
      <c r="A368" s="34"/>
      <c r="B368" s="34"/>
      <c r="C368" s="34"/>
      <c r="D368" s="34"/>
      <c r="E368" s="34" t="s">
        <v>76</v>
      </c>
      <c r="F368" s="35">
        <v>8.84</v>
      </c>
      <c r="G368" s="34" t="s">
        <v>77</v>
      </c>
      <c r="H368" s="35">
        <v>9.32</v>
      </c>
      <c r="I368" s="34" t="s">
        <v>78</v>
      </c>
      <c r="J368" s="35">
        <v>18.16</v>
      </c>
    </row>
    <row r="369" spans="1:10" x14ac:dyDescent="0.25">
      <c r="A369" s="34"/>
      <c r="B369" s="34"/>
      <c r="C369" s="34"/>
      <c r="D369" s="34"/>
      <c r="E369" s="34" t="s">
        <v>79</v>
      </c>
      <c r="F369" s="35">
        <v>6.45</v>
      </c>
      <c r="G369" s="34"/>
      <c r="H369" s="47" t="s">
        <v>80</v>
      </c>
      <c r="I369" s="47"/>
      <c r="J369" s="35">
        <v>32.39</v>
      </c>
    </row>
    <row r="370" spans="1:10" ht="0.9" customHeight="1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</row>
    <row r="371" spans="1:10" ht="18" customHeight="1" x14ac:dyDescent="0.25">
      <c r="A371" s="2"/>
      <c r="B371" s="4" t="s">
        <v>43</v>
      </c>
      <c r="C371" s="2" t="s">
        <v>44</v>
      </c>
      <c r="D371" s="2" t="s">
        <v>10</v>
      </c>
      <c r="E371" s="42" t="s">
        <v>45</v>
      </c>
      <c r="F371" s="42"/>
      <c r="G371" s="3" t="s">
        <v>46</v>
      </c>
      <c r="H371" s="4" t="s">
        <v>11</v>
      </c>
      <c r="I371" s="4" t="s">
        <v>47</v>
      </c>
      <c r="J371" s="4" t="s">
        <v>12</v>
      </c>
    </row>
    <row r="372" spans="1:10" ht="26.1" customHeight="1" x14ac:dyDescent="0.25">
      <c r="A372" s="10" t="s">
        <v>48</v>
      </c>
      <c r="B372" s="12" t="s">
        <v>103</v>
      </c>
      <c r="C372" s="10" t="s">
        <v>50</v>
      </c>
      <c r="D372" s="10" t="s">
        <v>104</v>
      </c>
      <c r="E372" s="45" t="s">
        <v>60</v>
      </c>
      <c r="F372" s="45"/>
      <c r="G372" s="11" t="s">
        <v>61</v>
      </c>
      <c r="H372" s="15">
        <v>1</v>
      </c>
      <c r="I372" s="13">
        <v>25.53</v>
      </c>
      <c r="J372" s="13">
        <v>25.53</v>
      </c>
    </row>
    <row r="373" spans="1:10" ht="26.1" customHeight="1" x14ac:dyDescent="0.25">
      <c r="A373" s="17" t="s">
        <v>54</v>
      </c>
      <c r="B373" s="19" t="s">
        <v>376</v>
      </c>
      <c r="C373" s="17" t="s">
        <v>50</v>
      </c>
      <c r="D373" s="17" t="s">
        <v>377</v>
      </c>
      <c r="E373" s="48" t="s">
        <v>60</v>
      </c>
      <c r="F373" s="48"/>
      <c r="G373" s="18" t="s">
        <v>61</v>
      </c>
      <c r="H373" s="21">
        <v>1</v>
      </c>
      <c r="I373" s="20">
        <v>0.26</v>
      </c>
      <c r="J373" s="20">
        <v>0.26</v>
      </c>
    </row>
    <row r="374" spans="1:10" ht="26.1" customHeight="1" x14ac:dyDescent="0.25">
      <c r="A374" s="22" t="s">
        <v>64</v>
      </c>
      <c r="B374" s="24" t="s">
        <v>378</v>
      </c>
      <c r="C374" s="22" t="s">
        <v>50</v>
      </c>
      <c r="D374" s="22" t="s">
        <v>379</v>
      </c>
      <c r="E374" s="46" t="s">
        <v>362</v>
      </c>
      <c r="F374" s="46"/>
      <c r="G374" s="23" t="s">
        <v>61</v>
      </c>
      <c r="H374" s="26">
        <v>1</v>
      </c>
      <c r="I374" s="25">
        <v>1.69</v>
      </c>
      <c r="J374" s="25">
        <v>1.69</v>
      </c>
    </row>
    <row r="375" spans="1:10" ht="24" customHeight="1" x14ac:dyDescent="0.25">
      <c r="A375" s="22" t="s">
        <v>64</v>
      </c>
      <c r="B375" s="24" t="s">
        <v>380</v>
      </c>
      <c r="C375" s="22" t="s">
        <v>50</v>
      </c>
      <c r="D375" s="22" t="s">
        <v>381</v>
      </c>
      <c r="E375" s="46" t="s">
        <v>375</v>
      </c>
      <c r="F375" s="46"/>
      <c r="G375" s="23" t="s">
        <v>61</v>
      </c>
      <c r="H375" s="26">
        <v>1</v>
      </c>
      <c r="I375" s="25">
        <v>17.96</v>
      </c>
      <c r="J375" s="25">
        <v>17.96</v>
      </c>
    </row>
    <row r="376" spans="1:10" ht="26.1" customHeight="1" x14ac:dyDescent="0.25">
      <c r="A376" s="22" t="s">
        <v>64</v>
      </c>
      <c r="B376" s="24" t="s">
        <v>360</v>
      </c>
      <c r="C376" s="22" t="s">
        <v>50</v>
      </c>
      <c r="D376" s="22" t="s">
        <v>361</v>
      </c>
      <c r="E376" s="46" t="s">
        <v>362</v>
      </c>
      <c r="F376" s="46"/>
      <c r="G376" s="23" t="s">
        <v>61</v>
      </c>
      <c r="H376" s="26">
        <v>1</v>
      </c>
      <c r="I376" s="25">
        <v>2.9</v>
      </c>
      <c r="J376" s="25">
        <v>2.9</v>
      </c>
    </row>
    <row r="377" spans="1:10" ht="26.1" customHeight="1" x14ac:dyDescent="0.25">
      <c r="A377" s="22" t="s">
        <v>64</v>
      </c>
      <c r="B377" s="24" t="s">
        <v>369</v>
      </c>
      <c r="C377" s="22" t="s">
        <v>50</v>
      </c>
      <c r="D377" s="22" t="s">
        <v>370</v>
      </c>
      <c r="E377" s="46" t="s">
        <v>362</v>
      </c>
      <c r="F377" s="46"/>
      <c r="G377" s="23" t="s">
        <v>61</v>
      </c>
      <c r="H377" s="26">
        <v>1</v>
      </c>
      <c r="I377" s="25">
        <v>1.62</v>
      </c>
      <c r="J377" s="25">
        <v>1.62</v>
      </c>
    </row>
    <row r="378" spans="1:10" ht="26.1" customHeight="1" x14ac:dyDescent="0.25">
      <c r="A378" s="22" t="s">
        <v>64</v>
      </c>
      <c r="B378" s="24" t="s">
        <v>367</v>
      </c>
      <c r="C378" s="22" t="s">
        <v>50</v>
      </c>
      <c r="D378" s="22" t="s">
        <v>368</v>
      </c>
      <c r="E378" s="46" t="s">
        <v>362</v>
      </c>
      <c r="F378" s="46"/>
      <c r="G378" s="23" t="s">
        <v>61</v>
      </c>
      <c r="H378" s="26">
        <v>1</v>
      </c>
      <c r="I378" s="25">
        <v>0.7</v>
      </c>
      <c r="J378" s="25">
        <v>0.7</v>
      </c>
    </row>
    <row r="379" spans="1:10" ht="26.1" customHeight="1" x14ac:dyDescent="0.25">
      <c r="A379" s="22" t="s">
        <v>64</v>
      </c>
      <c r="B379" s="24" t="s">
        <v>363</v>
      </c>
      <c r="C379" s="22" t="s">
        <v>50</v>
      </c>
      <c r="D379" s="22" t="s">
        <v>364</v>
      </c>
      <c r="E379" s="46" t="s">
        <v>362</v>
      </c>
      <c r="F379" s="46"/>
      <c r="G379" s="23" t="s">
        <v>61</v>
      </c>
      <c r="H379" s="26">
        <v>1</v>
      </c>
      <c r="I379" s="25">
        <v>0.1</v>
      </c>
      <c r="J379" s="25">
        <v>0.1</v>
      </c>
    </row>
    <row r="380" spans="1:10" ht="26.1" customHeight="1" x14ac:dyDescent="0.25">
      <c r="A380" s="22" t="s">
        <v>64</v>
      </c>
      <c r="B380" s="24" t="s">
        <v>382</v>
      </c>
      <c r="C380" s="22" t="s">
        <v>50</v>
      </c>
      <c r="D380" s="22" t="s">
        <v>383</v>
      </c>
      <c r="E380" s="46" t="s">
        <v>362</v>
      </c>
      <c r="F380" s="46"/>
      <c r="G380" s="23" t="s">
        <v>61</v>
      </c>
      <c r="H380" s="26">
        <v>1</v>
      </c>
      <c r="I380" s="25">
        <v>0.3</v>
      </c>
      <c r="J380" s="25">
        <v>0.3</v>
      </c>
    </row>
    <row r="381" spans="1:10" x14ac:dyDescent="0.25">
      <c r="A381" s="34"/>
      <c r="B381" s="34"/>
      <c r="C381" s="34"/>
      <c r="D381" s="34"/>
      <c r="E381" s="34" t="s">
        <v>76</v>
      </c>
      <c r="F381" s="35">
        <v>8.8699999999999992</v>
      </c>
      <c r="G381" s="34" t="s">
        <v>77</v>
      </c>
      <c r="H381" s="35">
        <v>9.35</v>
      </c>
      <c r="I381" s="34" t="s">
        <v>78</v>
      </c>
      <c r="J381" s="35">
        <v>18.22</v>
      </c>
    </row>
    <row r="382" spans="1:10" x14ac:dyDescent="0.25">
      <c r="A382" s="34"/>
      <c r="B382" s="34"/>
      <c r="C382" s="34"/>
      <c r="D382" s="34"/>
      <c r="E382" s="34" t="s">
        <v>79</v>
      </c>
      <c r="F382" s="35">
        <v>6.34</v>
      </c>
      <c r="G382" s="34"/>
      <c r="H382" s="47" t="s">
        <v>80</v>
      </c>
      <c r="I382" s="47"/>
      <c r="J382" s="35">
        <v>31.87</v>
      </c>
    </row>
    <row r="383" spans="1:10" ht="0.9" customHeight="1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</row>
    <row r="384" spans="1:10" ht="18" customHeight="1" x14ac:dyDescent="0.25">
      <c r="A384" s="2"/>
      <c r="B384" s="4" t="s">
        <v>43</v>
      </c>
      <c r="C384" s="2" t="s">
        <v>44</v>
      </c>
      <c r="D384" s="2" t="s">
        <v>10</v>
      </c>
      <c r="E384" s="42" t="s">
        <v>45</v>
      </c>
      <c r="F384" s="42"/>
      <c r="G384" s="3" t="s">
        <v>46</v>
      </c>
      <c r="H384" s="4" t="s">
        <v>11</v>
      </c>
      <c r="I384" s="4" t="s">
        <v>47</v>
      </c>
      <c r="J384" s="4" t="s">
        <v>12</v>
      </c>
    </row>
    <row r="385" spans="1:10" ht="26.1" customHeight="1" x14ac:dyDescent="0.25">
      <c r="A385" s="10" t="s">
        <v>48</v>
      </c>
      <c r="B385" s="12" t="s">
        <v>193</v>
      </c>
      <c r="C385" s="10" t="s">
        <v>50</v>
      </c>
      <c r="D385" s="10" t="s">
        <v>194</v>
      </c>
      <c r="E385" s="45" t="s">
        <v>60</v>
      </c>
      <c r="F385" s="45"/>
      <c r="G385" s="11" t="s">
        <v>61</v>
      </c>
      <c r="H385" s="15">
        <v>1</v>
      </c>
      <c r="I385" s="13">
        <v>25.7</v>
      </c>
      <c r="J385" s="13">
        <v>25.7</v>
      </c>
    </row>
    <row r="386" spans="1:10" ht="26.1" customHeight="1" x14ac:dyDescent="0.25">
      <c r="A386" s="17" t="s">
        <v>54</v>
      </c>
      <c r="B386" s="19" t="s">
        <v>384</v>
      </c>
      <c r="C386" s="17" t="s">
        <v>50</v>
      </c>
      <c r="D386" s="17" t="s">
        <v>385</v>
      </c>
      <c r="E386" s="48" t="s">
        <v>60</v>
      </c>
      <c r="F386" s="48"/>
      <c r="G386" s="18" t="s">
        <v>61</v>
      </c>
      <c r="H386" s="21">
        <v>1</v>
      </c>
      <c r="I386" s="20">
        <v>0.2</v>
      </c>
      <c r="J386" s="20">
        <v>0.2</v>
      </c>
    </row>
    <row r="387" spans="1:10" ht="26.1" customHeight="1" x14ac:dyDescent="0.25">
      <c r="A387" s="22" t="s">
        <v>64</v>
      </c>
      <c r="B387" s="24" t="s">
        <v>363</v>
      </c>
      <c r="C387" s="22" t="s">
        <v>50</v>
      </c>
      <c r="D387" s="22" t="s">
        <v>364</v>
      </c>
      <c r="E387" s="46" t="s">
        <v>362</v>
      </c>
      <c r="F387" s="46"/>
      <c r="G387" s="23" t="s">
        <v>61</v>
      </c>
      <c r="H387" s="26">
        <v>1</v>
      </c>
      <c r="I387" s="25">
        <v>0.1</v>
      </c>
      <c r="J387" s="25">
        <v>0.1</v>
      </c>
    </row>
    <row r="388" spans="1:10" ht="26.1" customHeight="1" x14ac:dyDescent="0.25">
      <c r="A388" s="22" t="s">
        <v>64</v>
      </c>
      <c r="B388" s="24" t="s">
        <v>386</v>
      </c>
      <c r="C388" s="22" t="s">
        <v>50</v>
      </c>
      <c r="D388" s="22" t="s">
        <v>387</v>
      </c>
      <c r="E388" s="46" t="s">
        <v>362</v>
      </c>
      <c r="F388" s="46"/>
      <c r="G388" s="23" t="s">
        <v>61</v>
      </c>
      <c r="H388" s="26">
        <v>1</v>
      </c>
      <c r="I388" s="25">
        <v>0.6</v>
      </c>
      <c r="J388" s="25">
        <v>0.6</v>
      </c>
    </row>
    <row r="389" spans="1:10" ht="26.1" customHeight="1" x14ac:dyDescent="0.25">
      <c r="A389" s="22" t="s">
        <v>64</v>
      </c>
      <c r="B389" s="24" t="s">
        <v>367</v>
      </c>
      <c r="C389" s="22" t="s">
        <v>50</v>
      </c>
      <c r="D389" s="22" t="s">
        <v>368</v>
      </c>
      <c r="E389" s="46" t="s">
        <v>362</v>
      </c>
      <c r="F389" s="46"/>
      <c r="G389" s="23" t="s">
        <v>61</v>
      </c>
      <c r="H389" s="26">
        <v>1</v>
      </c>
      <c r="I389" s="25">
        <v>0.7</v>
      </c>
      <c r="J389" s="25">
        <v>0.7</v>
      </c>
    </row>
    <row r="390" spans="1:10" ht="26.1" customHeight="1" x14ac:dyDescent="0.25">
      <c r="A390" s="22" t="s">
        <v>64</v>
      </c>
      <c r="B390" s="24" t="s">
        <v>360</v>
      </c>
      <c r="C390" s="22" t="s">
        <v>50</v>
      </c>
      <c r="D390" s="22" t="s">
        <v>361</v>
      </c>
      <c r="E390" s="46" t="s">
        <v>362</v>
      </c>
      <c r="F390" s="46"/>
      <c r="G390" s="23" t="s">
        <v>61</v>
      </c>
      <c r="H390" s="26">
        <v>1</v>
      </c>
      <c r="I390" s="25">
        <v>2.9</v>
      </c>
      <c r="J390" s="25">
        <v>2.9</v>
      </c>
    </row>
    <row r="391" spans="1:10" ht="26.1" customHeight="1" x14ac:dyDescent="0.25">
      <c r="A391" s="22" t="s">
        <v>64</v>
      </c>
      <c r="B391" s="24" t="s">
        <v>388</v>
      </c>
      <c r="C391" s="22" t="s">
        <v>50</v>
      </c>
      <c r="D391" s="22" t="s">
        <v>389</v>
      </c>
      <c r="E391" s="46" t="s">
        <v>362</v>
      </c>
      <c r="F391" s="46"/>
      <c r="G391" s="23" t="s">
        <v>61</v>
      </c>
      <c r="H391" s="26">
        <v>1</v>
      </c>
      <c r="I391" s="25">
        <v>1.8</v>
      </c>
      <c r="J391" s="25">
        <v>1.8</v>
      </c>
    </row>
    <row r="392" spans="1:10" ht="24" customHeight="1" x14ac:dyDescent="0.25">
      <c r="A392" s="22" t="s">
        <v>64</v>
      </c>
      <c r="B392" s="24" t="s">
        <v>390</v>
      </c>
      <c r="C392" s="22" t="s">
        <v>50</v>
      </c>
      <c r="D392" s="22" t="s">
        <v>391</v>
      </c>
      <c r="E392" s="46" t="s">
        <v>375</v>
      </c>
      <c r="F392" s="46"/>
      <c r="G392" s="23" t="s">
        <v>61</v>
      </c>
      <c r="H392" s="26">
        <v>1</v>
      </c>
      <c r="I392" s="25">
        <v>17.78</v>
      </c>
      <c r="J392" s="25">
        <v>17.78</v>
      </c>
    </row>
    <row r="393" spans="1:10" ht="26.1" customHeight="1" x14ac:dyDescent="0.25">
      <c r="A393" s="22" t="s">
        <v>64</v>
      </c>
      <c r="B393" s="24" t="s">
        <v>369</v>
      </c>
      <c r="C393" s="22" t="s">
        <v>50</v>
      </c>
      <c r="D393" s="22" t="s">
        <v>370</v>
      </c>
      <c r="E393" s="46" t="s">
        <v>362</v>
      </c>
      <c r="F393" s="46"/>
      <c r="G393" s="23" t="s">
        <v>61</v>
      </c>
      <c r="H393" s="26">
        <v>1</v>
      </c>
      <c r="I393" s="25">
        <v>1.62</v>
      </c>
      <c r="J393" s="25">
        <v>1.62</v>
      </c>
    </row>
    <row r="394" spans="1:10" x14ac:dyDescent="0.25">
      <c r="A394" s="34"/>
      <c r="B394" s="34"/>
      <c r="C394" s="34"/>
      <c r="D394" s="34"/>
      <c r="E394" s="34" t="s">
        <v>76</v>
      </c>
      <c r="F394" s="35">
        <v>8.75</v>
      </c>
      <c r="G394" s="34" t="s">
        <v>77</v>
      </c>
      <c r="H394" s="35">
        <v>9.23</v>
      </c>
      <c r="I394" s="34" t="s">
        <v>78</v>
      </c>
      <c r="J394" s="35">
        <v>17.98</v>
      </c>
    </row>
    <row r="395" spans="1:10" x14ac:dyDescent="0.25">
      <c r="A395" s="34"/>
      <c r="B395" s="34"/>
      <c r="C395" s="34"/>
      <c r="D395" s="34"/>
      <c r="E395" s="34" t="s">
        <v>79</v>
      </c>
      <c r="F395" s="35">
        <v>6.39</v>
      </c>
      <c r="G395" s="34"/>
      <c r="H395" s="47" t="s">
        <v>80</v>
      </c>
      <c r="I395" s="47"/>
      <c r="J395" s="35">
        <v>32.090000000000003</v>
      </c>
    </row>
    <row r="396" spans="1:10" ht="0.9" customHeight="1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</row>
    <row r="397" spans="1:10" ht="18" customHeight="1" x14ac:dyDescent="0.25">
      <c r="A397" s="2"/>
      <c r="B397" s="4" t="s">
        <v>43</v>
      </c>
      <c r="C397" s="2" t="s">
        <v>44</v>
      </c>
      <c r="D397" s="2" t="s">
        <v>10</v>
      </c>
      <c r="E397" s="42" t="s">
        <v>45</v>
      </c>
      <c r="F397" s="42"/>
      <c r="G397" s="3" t="s">
        <v>46</v>
      </c>
      <c r="H397" s="4" t="s">
        <v>11</v>
      </c>
      <c r="I397" s="4" t="s">
        <v>47</v>
      </c>
      <c r="J397" s="4" t="s">
        <v>12</v>
      </c>
    </row>
    <row r="398" spans="1:10" ht="51.9" customHeight="1" x14ac:dyDescent="0.25">
      <c r="A398" s="10" t="s">
        <v>48</v>
      </c>
      <c r="B398" s="12" t="s">
        <v>253</v>
      </c>
      <c r="C398" s="10" t="s">
        <v>50</v>
      </c>
      <c r="D398" s="10" t="s">
        <v>254</v>
      </c>
      <c r="E398" s="45" t="s">
        <v>255</v>
      </c>
      <c r="F398" s="45"/>
      <c r="G398" s="11" t="s">
        <v>88</v>
      </c>
      <c r="H398" s="15">
        <v>1</v>
      </c>
      <c r="I398" s="13">
        <v>696.29</v>
      </c>
      <c r="J398" s="13">
        <v>696.29</v>
      </c>
    </row>
    <row r="399" spans="1:10" ht="51.9" customHeight="1" x14ac:dyDescent="0.25">
      <c r="A399" s="17" t="s">
        <v>54</v>
      </c>
      <c r="B399" s="19" t="s">
        <v>392</v>
      </c>
      <c r="C399" s="17" t="s">
        <v>50</v>
      </c>
      <c r="D399" s="17" t="s">
        <v>393</v>
      </c>
      <c r="E399" s="48" t="s">
        <v>101</v>
      </c>
      <c r="F399" s="48"/>
      <c r="G399" s="18" t="s">
        <v>102</v>
      </c>
      <c r="H399" s="21">
        <v>3.7073415999999999</v>
      </c>
      <c r="I399" s="20">
        <v>0.45</v>
      </c>
      <c r="J399" s="20">
        <v>1.66</v>
      </c>
    </row>
    <row r="400" spans="1:10" ht="51.9" customHeight="1" x14ac:dyDescent="0.25">
      <c r="A400" s="17" t="s">
        <v>54</v>
      </c>
      <c r="B400" s="19" t="s">
        <v>394</v>
      </c>
      <c r="C400" s="17" t="s">
        <v>50</v>
      </c>
      <c r="D400" s="17" t="s">
        <v>395</v>
      </c>
      <c r="E400" s="48" t="s">
        <v>101</v>
      </c>
      <c r="F400" s="48"/>
      <c r="G400" s="18" t="s">
        <v>107</v>
      </c>
      <c r="H400" s="21">
        <v>1.0742483</v>
      </c>
      <c r="I400" s="20">
        <v>2.27</v>
      </c>
      <c r="J400" s="20">
        <v>2.4300000000000002</v>
      </c>
    </row>
    <row r="401" spans="1:10" ht="26.1" customHeight="1" x14ac:dyDescent="0.25">
      <c r="A401" s="17" t="s">
        <v>54</v>
      </c>
      <c r="B401" s="19" t="s">
        <v>396</v>
      </c>
      <c r="C401" s="17" t="s">
        <v>50</v>
      </c>
      <c r="D401" s="17" t="s">
        <v>397</v>
      </c>
      <c r="E401" s="48" t="s">
        <v>60</v>
      </c>
      <c r="F401" s="48"/>
      <c r="G401" s="18" t="s">
        <v>61</v>
      </c>
      <c r="H401" s="21">
        <v>4.7815899000000002</v>
      </c>
      <c r="I401" s="20">
        <v>23.81</v>
      </c>
      <c r="J401" s="20">
        <v>113.84</v>
      </c>
    </row>
    <row r="402" spans="1:10" ht="24" customHeight="1" x14ac:dyDescent="0.25">
      <c r="A402" s="22" t="s">
        <v>64</v>
      </c>
      <c r="B402" s="24" t="s">
        <v>398</v>
      </c>
      <c r="C402" s="22" t="s">
        <v>50</v>
      </c>
      <c r="D402" s="22" t="s">
        <v>399</v>
      </c>
      <c r="E402" s="46" t="s">
        <v>67</v>
      </c>
      <c r="F402" s="46"/>
      <c r="G402" s="23" t="s">
        <v>68</v>
      </c>
      <c r="H402" s="26">
        <v>196.63185139999999</v>
      </c>
      <c r="I402" s="25">
        <v>1.06</v>
      </c>
      <c r="J402" s="25">
        <v>208.42</v>
      </c>
    </row>
    <row r="403" spans="1:10" ht="26.1" customHeight="1" x14ac:dyDescent="0.25">
      <c r="A403" s="22" t="s">
        <v>64</v>
      </c>
      <c r="B403" s="24" t="s">
        <v>400</v>
      </c>
      <c r="C403" s="22" t="s">
        <v>50</v>
      </c>
      <c r="D403" s="22" t="s">
        <v>401</v>
      </c>
      <c r="E403" s="46" t="s">
        <v>67</v>
      </c>
      <c r="F403" s="46"/>
      <c r="G403" s="23" t="s">
        <v>88</v>
      </c>
      <c r="H403" s="26">
        <v>1.1652258</v>
      </c>
      <c r="I403" s="25">
        <v>130</v>
      </c>
      <c r="J403" s="25">
        <v>151.47</v>
      </c>
    </row>
    <row r="404" spans="1:10" ht="24" customHeight="1" x14ac:dyDescent="0.25">
      <c r="A404" s="22" t="s">
        <v>64</v>
      </c>
      <c r="B404" s="24" t="s">
        <v>402</v>
      </c>
      <c r="C404" s="22" t="s">
        <v>50</v>
      </c>
      <c r="D404" s="22" t="s">
        <v>403</v>
      </c>
      <c r="E404" s="46" t="s">
        <v>67</v>
      </c>
      <c r="F404" s="46"/>
      <c r="G404" s="23" t="s">
        <v>68</v>
      </c>
      <c r="H404" s="26">
        <v>174.78386789999999</v>
      </c>
      <c r="I404" s="25">
        <v>1.25</v>
      </c>
      <c r="J404" s="25">
        <v>218.47</v>
      </c>
    </row>
    <row r="405" spans="1:10" x14ac:dyDescent="0.25">
      <c r="A405" s="34"/>
      <c r="B405" s="34"/>
      <c r="C405" s="34"/>
      <c r="D405" s="34"/>
      <c r="E405" s="34" t="s">
        <v>76</v>
      </c>
      <c r="F405" s="35">
        <v>40.47</v>
      </c>
      <c r="G405" s="34" t="s">
        <v>77</v>
      </c>
      <c r="H405" s="35">
        <v>42.63</v>
      </c>
      <c r="I405" s="34" t="s">
        <v>78</v>
      </c>
      <c r="J405" s="35">
        <v>83.1</v>
      </c>
    </row>
    <row r="406" spans="1:10" x14ac:dyDescent="0.25">
      <c r="A406" s="34"/>
      <c r="B406" s="34"/>
      <c r="C406" s="34"/>
      <c r="D406" s="34"/>
      <c r="E406" s="34" t="s">
        <v>79</v>
      </c>
      <c r="F406" s="35">
        <v>173.16</v>
      </c>
      <c r="G406" s="34"/>
      <c r="H406" s="47" t="s">
        <v>80</v>
      </c>
      <c r="I406" s="47"/>
      <c r="J406" s="35">
        <v>869.45</v>
      </c>
    </row>
    <row r="407" spans="1:10" ht="0.9" customHeight="1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</row>
    <row r="408" spans="1:10" ht="18" customHeight="1" x14ac:dyDescent="0.25">
      <c r="A408" s="2"/>
      <c r="B408" s="4" t="s">
        <v>43</v>
      </c>
      <c r="C408" s="2" t="s">
        <v>44</v>
      </c>
      <c r="D408" s="2" t="s">
        <v>10</v>
      </c>
      <c r="E408" s="42" t="s">
        <v>45</v>
      </c>
      <c r="F408" s="42"/>
      <c r="G408" s="3" t="s">
        <v>46</v>
      </c>
      <c r="H408" s="4" t="s">
        <v>11</v>
      </c>
      <c r="I408" s="4" t="s">
        <v>47</v>
      </c>
      <c r="J408" s="4" t="s">
        <v>12</v>
      </c>
    </row>
    <row r="409" spans="1:10" ht="51.9" customHeight="1" x14ac:dyDescent="0.25">
      <c r="A409" s="10" t="s">
        <v>48</v>
      </c>
      <c r="B409" s="12" t="s">
        <v>267</v>
      </c>
      <c r="C409" s="10" t="s">
        <v>50</v>
      </c>
      <c r="D409" s="10" t="s">
        <v>268</v>
      </c>
      <c r="E409" s="45" t="s">
        <v>255</v>
      </c>
      <c r="F409" s="45"/>
      <c r="G409" s="11" t="s">
        <v>88</v>
      </c>
      <c r="H409" s="15">
        <v>1</v>
      </c>
      <c r="I409" s="13">
        <v>709.09</v>
      </c>
      <c r="J409" s="13">
        <v>709.09</v>
      </c>
    </row>
    <row r="410" spans="1:10" ht="51.9" customHeight="1" x14ac:dyDescent="0.25">
      <c r="A410" s="17" t="s">
        <v>54</v>
      </c>
      <c r="B410" s="19" t="s">
        <v>394</v>
      </c>
      <c r="C410" s="17" t="s">
        <v>50</v>
      </c>
      <c r="D410" s="17" t="s">
        <v>395</v>
      </c>
      <c r="E410" s="48" t="s">
        <v>101</v>
      </c>
      <c r="F410" s="48"/>
      <c r="G410" s="18" t="s">
        <v>107</v>
      </c>
      <c r="H410" s="21">
        <v>1.5696363</v>
      </c>
      <c r="I410" s="20">
        <v>2.27</v>
      </c>
      <c r="J410" s="20">
        <v>3.56</v>
      </c>
    </row>
    <row r="411" spans="1:10" ht="26.1" customHeight="1" x14ac:dyDescent="0.25">
      <c r="A411" s="17" t="s">
        <v>54</v>
      </c>
      <c r="B411" s="19" t="s">
        <v>396</v>
      </c>
      <c r="C411" s="17" t="s">
        <v>50</v>
      </c>
      <c r="D411" s="17" t="s">
        <v>397</v>
      </c>
      <c r="E411" s="48" t="s">
        <v>60</v>
      </c>
      <c r="F411" s="48"/>
      <c r="G411" s="18" t="s">
        <v>61</v>
      </c>
      <c r="H411" s="21">
        <v>6.9866126</v>
      </c>
      <c r="I411" s="20">
        <v>23.81</v>
      </c>
      <c r="J411" s="20">
        <v>166.35</v>
      </c>
    </row>
    <row r="412" spans="1:10" ht="51.9" customHeight="1" x14ac:dyDescent="0.25">
      <c r="A412" s="17" t="s">
        <v>54</v>
      </c>
      <c r="B412" s="19" t="s">
        <v>392</v>
      </c>
      <c r="C412" s="17" t="s">
        <v>50</v>
      </c>
      <c r="D412" s="17" t="s">
        <v>393</v>
      </c>
      <c r="E412" s="48" t="s">
        <v>101</v>
      </c>
      <c r="F412" s="48"/>
      <c r="G412" s="18" t="s">
        <v>102</v>
      </c>
      <c r="H412" s="21">
        <v>5.4169764000000002</v>
      </c>
      <c r="I412" s="20">
        <v>0.45</v>
      </c>
      <c r="J412" s="20">
        <v>2.4300000000000002</v>
      </c>
    </row>
    <row r="413" spans="1:10" ht="26.1" customHeight="1" x14ac:dyDescent="0.25">
      <c r="A413" s="22" t="s">
        <v>64</v>
      </c>
      <c r="B413" s="24" t="s">
        <v>400</v>
      </c>
      <c r="C413" s="22" t="s">
        <v>50</v>
      </c>
      <c r="D413" s="22" t="s">
        <v>401</v>
      </c>
      <c r="E413" s="46" t="s">
        <v>67</v>
      </c>
      <c r="F413" s="46"/>
      <c r="G413" s="23" t="s">
        <v>88</v>
      </c>
      <c r="H413" s="26">
        <v>1.1779826</v>
      </c>
      <c r="I413" s="25">
        <v>130</v>
      </c>
      <c r="J413" s="25">
        <v>153.13</v>
      </c>
    </row>
    <row r="414" spans="1:10" ht="24" customHeight="1" x14ac:dyDescent="0.25">
      <c r="A414" s="22" t="s">
        <v>64</v>
      </c>
      <c r="B414" s="24" t="s">
        <v>402</v>
      </c>
      <c r="C414" s="22" t="s">
        <v>50</v>
      </c>
      <c r="D414" s="22" t="s">
        <v>403</v>
      </c>
      <c r="E414" s="46" t="s">
        <v>67</v>
      </c>
      <c r="F414" s="46"/>
      <c r="G414" s="23" t="s">
        <v>68</v>
      </c>
      <c r="H414" s="26">
        <v>157.06434150000001</v>
      </c>
      <c r="I414" s="25">
        <v>1.25</v>
      </c>
      <c r="J414" s="25">
        <v>196.33</v>
      </c>
    </row>
    <row r="415" spans="1:10" ht="24" customHeight="1" x14ac:dyDescent="0.25">
      <c r="A415" s="22" t="s">
        <v>64</v>
      </c>
      <c r="B415" s="24" t="s">
        <v>398</v>
      </c>
      <c r="C415" s="22" t="s">
        <v>50</v>
      </c>
      <c r="D415" s="22" t="s">
        <v>399</v>
      </c>
      <c r="E415" s="46" t="s">
        <v>67</v>
      </c>
      <c r="F415" s="46"/>
      <c r="G415" s="23" t="s">
        <v>68</v>
      </c>
      <c r="H415" s="26">
        <v>176.69738419999999</v>
      </c>
      <c r="I415" s="25">
        <v>1.06</v>
      </c>
      <c r="J415" s="25">
        <v>187.29</v>
      </c>
    </row>
    <row r="416" spans="1:10" x14ac:dyDescent="0.25">
      <c r="A416" s="34"/>
      <c r="B416" s="34"/>
      <c r="C416" s="34"/>
      <c r="D416" s="34"/>
      <c r="E416" s="34" t="s">
        <v>76</v>
      </c>
      <c r="F416" s="35">
        <v>59.13</v>
      </c>
      <c r="G416" s="34" t="s">
        <v>77</v>
      </c>
      <c r="H416" s="35">
        <v>62.29</v>
      </c>
      <c r="I416" s="34" t="s">
        <v>78</v>
      </c>
      <c r="J416" s="35">
        <v>121.42</v>
      </c>
    </row>
    <row r="417" spans="1:10" x14ac:dyDescent="0.25">
      <c r="A417" s="34"/>
      <c r="B417" s="34"/>
      <c r="C417" s="34"/>
      <c r="D417" s="34"/>
      <c r="E417" s="34" t="s">
        <v>79</v>
      </c>
      <c r="F417" s="35">
        <v>176.35</v>
      </c>
      <c r="G417" s="34"/>
      <c r="H417" s="47" t="s">
        <v>80</v>
      </c>
      <c r="I417" s="47"/>
      <c r="J417" s="35">
        <v>885.44</v>
      </c>
    </row>
    <row r="418" spans="1:10" ht="0.9" customHeight="1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</row>
    <row r="419" spans="1:10" ht="18" customHeight="1" x14ac:dyDescent="0.25">
      <c r="A419" s="2"/>
      <c r="B419" s="4" t="s">
        <v>43</v>
      </c>
      <c r="C419" s="2" t="s">
        <v>44</v>
      </c>
      <c r="D419" s="2" t="s">
        <v>10</v>
      </c>
      <c r="E419" s="42" t="s">
        <v>45</v>
      </c>
      <c r="F419" s="42"/>
      <c r="G419" s="3" t="s">
        <v>46</v>
      </c>
      <c r="H419" s="4" t="s">
        <v>11</v>
      </c>
      <c r="I419" s="4" t="s">
        <v>47</v>
      </c>
      <c r="J419" s="4" t="s">
        <v>12</v>
      </c>
    </row>
    <row r="420" spans="1:10" ht="39" customHeight="1" x14ac:dyDescent="0.25">
      <c r="A420" s="10" t="s">
        <v>48</v>
      </c>
      <c r="B420" s="12" t="s">
        <v>273</v>
      </c>
      <c r="C420" s="10" t="s">
        <v>50</v>
      </c>
      <c r="D420" s="10" t="s">
        <v>274</v>
      </c>
      <c r="E420" s="45" t="s">
        <v>255</v>
      </c>
      <c r="F420" s="45"/>
      <c r="G420" s="11" t="s">
        <v>88</v>
      </c>
      <c r="H420" s="15">
        <v>1</v>
      </c>
      <c r="I420" s="13">
        <v>690.6</v>
      </c>
      <c r="J420" s="13">
        <v>690.6</v>
      </c>
    </row>
    <row r="421" spans="1:10" ht="26.1" customHeight="1" x14ac:dyDescent="0.25">
      <c r="A421" s="17" t="s">
        <v>54</v>
      </c>
      <c r="B421" s="19" t="s">
        <v>396</v>
      </c>
      <c r="C421" s="17" t="s">
        <v>50</v>
      </c>
      <c r="D421" s="17" t="s">
        <v>397</v>
      </c>
      <c r="E421" s="48" t="s">
        <v>60</v>
      </c>
      <c r="F421" s="48"/>
      <c r="G421" s="18" t="s">
        <v>61</v>
      </c>
      <c r="H421" s="21">
        <v>4.5418843000000004</v>
      </c>
      <c r="I421" s="20">
        <v>23.81</v>
      </c>
      <c r="J421" s="20">
        <v>108.14</v>
      </c>
    </row>
    <row r="422" spans="1:10" ht="51.9" customHeight="1" x14ac:dyDescent="0.25">
      <c r="A422" s="17" t="s">
        <v>54</v>
      </c>
      <c r="B422" s="19" t="s">
        <v>394</v>
      </c>
      <c r="C422" s="17" t="s">
        <v>50</v>
      </c>
      <c r="D422" s="17" t="s">
        <v>395</v>
      </c>
      <c r="E422" s="48" t="s">
        <v>101</v>
      </c>
      <c r="F422" s="48"/>
      <c r="G422" s="18" t="s">
        <v>107</v>
      </c>
      <c r="H422" s="21">
        <v>1.0203952000000001</v>
      </c>
      <c r="I422" s="20">
        <v>2.27</v>
      </c>
      <c r="J422" s="20">
        <v>2.31</v>
      </c>
    </row>
    <row r="423" spans="1:10" ht="51.9" customHeight="1" x14ac:dyDescent="0.25">
      <c r="A423" s="17" t="s">
        <v>54</v>
      </c>
      <c r="B423" s="19" t="s">
        <v>392</v>
      </c>
      <c r="C423" s="17" t="s">
        <v>50</v>
      </c>
      <c r="D423" s="17" t="s">
        <v>393</v>
      </c>
      <c r="E423" s="48" t="s">
        <v>101</v>
      </c>
      <c r="F423" s="48"/>
      <c r="G423" s="18" t="s">
        <v>102</v>
      </c>
      <c r="H423" s="21">
        <v>3.5214889999999999</v>
      </c>
      <c r="I423" s="20">
        <v>0.45</v>
      </c>
      <c r="J423" s="20">
        <v>1.58</v>
      </c>
    </row>
    <row r="424" spans="1:10" ht="24" customHeight="1" x14ac:dyDescent="0.25">
      <c r="A424" s="22" t="s">
        <v>64</v>
      </c>
      <c r="B424" s="24" t="s">
        <v>398</v>
      </c>
      <c r="C424" s="22" t="s">
        <v>50</v>
      </c>
      <c r="D424" s="22" t="s">
        <v>399</v>
      </c>
      <c r="E424" s="46" t="s">
        <v>67</v>
      </c>
      <c r="F424" s="46"/>
      <c r="G424" s="23" t="s">
        <v>68</v>
      </c>
      <c r="H424" s="26">
        <v>427.7371627</v>
      </c>
      <c r="I424" s="25">
        <v>1.06</v>
      </c>
      <c r="J424" s="25">
        <v>453.4</v>
      </c>
    </row>
    <row r="425" spans="1:10" ht="26.1" customHeight="1" x14ac:dyDescent="0.25">
      <c r="A425" s="22" t="s">
        <v>64</v>
      </c>
      <c r="B425" s="24" t="s">
        <v>404</v>
      </c>
      <c r="C425" s="22" t="s">
        <v>50</v>
      </c>
      <c r="D425" s="22" t="s">
        <v>405</v>
      </c>
      <c r="E425" s="46" t="s">
        <v>67</v>
      </c>
      <c r="F425" s="46"/>
      <c r="G425" s="23" t="s">
        <v>88</v>
      </c>
      <c r="H425" s="26">
        <v>0.95052700000000001</v>
      </c>
      <c r="I425" s="25">
        <v>131.69</v>
      </c>
      <c r="J425" s="25">
        <v>125.17</v>
      </c>
    </row>
    <row r="426" spans="1:10" x14ac:dyDescent="0.25">
      <c r="A426" s="34"/>
      <c r="B426" s="34"/>
      <c r="C426" s="34"/>
      <c r="D426" s="34"/>
      <c r="E426" s="34" t="s">
        <v>76</v>
      </c>
      <c r="F426" s="35">
        <v>38.44</v>
      </c>
      <c r="G426" s="34" t="s">
        <v>77</v>
      </c>
      <c r="H426" s="35">
        <v>40.49</v>
      </c>
      <c r="I426" s="34" t="s">
        <v>78</v>
      </c>
      <c r="J426" s="35">
        <v>78.930000000000007</v>
      </c>
    </row>
    <row r="427" spans="1:10" x14ac:dyDescent="0.25">
      <c r="A427" s="34"/>
      <c r="B427" s="34"/>
      <c r="C427" s="34"/>
      <c r="D427" s="34"/>
      <c r="E427" s="34" t="s">
        <v>79</v>
      </c>
      <c r="F427" s="35">
        <v>171.75</v>
      </c>
      <c r="G427" s="34"/>
      <c r="H427" s="47" t="s">
        <v>80</v>
      </c>
      <c r="I427" s="47"/>
      <c r="J427" s="35">
        <v>862.35</v>
      </c>
    </row>
    <row r="428" spans="1:10" ht="0.9" customHeight="1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</row>
    <row r="429" spans="1:10" ht="18" customHeight="1" x14ac:dyDescent="0.25">
      <c r="A429" s="2"/>
      <c r="B429" s="4" t="s">
        <v>43</v>
      </c>
      <c r="C429" s="2" t="s">
        <v>44</v>
      </c>
      <c r="D429" s="2" t="s">
        <v>10</v>
      </c>
      <c r="E429" s="42" t="s">
        <v>45</v>
      </c>
      <c r="F429" s="42"/>
      <c r="G429" s="3" t="s">
        <v>46</v>
      </c>
      <c r="H429" s="4" t="s">
        <v>11</v>
      </c>
      <c r="I429" s="4" t="s">
        <v>47</v>
      </c>
      <c r="J429" s="4" t="s">
        <v>12</v>
      </c>
    </row>
    <row r="430" spans="1:10" ht="24" customHeight="1" x14ac:dyDescent="0.25">
      <c r="A430" s="10" t="s">
        <v>48</v>
      </c>
      <c r="B430" s="12" t="s">
        <v>165</v>
      </c>
      <c r="C430" s="10" t="s">
        <v>50</v>
      </c>
      <c r="D430" s="10" t="s">
        <v>166</v>
      </c>
      <c r="E430" s="45" t="s">
        <v>60</v>
      </c>
      <c r="F430" s="45"/>
      <c r="G430" s="11" t="s">
        <v>61</v>
      </c>
      <c r="H430" s="15">
        <v>1</v>
      </c>
      <c r="I430" s="13">
        <v>30.32</v>
      </c>
      <c r="J430" s="13">
        <v>30.32</v>
      </c>
    </row>
    <row r="431" spans="1:10" ht="26.1" customHeight="1" x14ac:dyDescent="0.25">
      <c r="A431" s="17" t="s">
        <v>54</v>
      </c>
      <c r="B431" s="19" t="s">
        <v>406</v>
      </c>
      <c r="C431" s="17" t="s">
        <v>50</v>
      </c>
      <c r="D431" s="17" t="s">
        <v>407</v>
      </c>
      <c r="E431" s="48" t="s">
        <v>60</v>
      </c>
      <c r="F431" s="48"/>
      <c r="G431" s="18" t="s">
        <v>61</v>
      </c>
      <c r="H431" s="21">
        <v>1</v>
      </c>
      <c r="I431" s="20">
        <v>0.25</v>
      </c>
      <c r="J431" s="20">
        <v>0.25</v>
      </c>
    </row>
    <row r="432" spans="1:10" ht="26.1" customHeight="1" x14ac:dyDescent="0.25">
      <c r="A432" s="22" t="s">
        <v>64</v>
      </c>
      <c r="B432" s="24" t="s">
        <v>367</v>
      </c>
      <c r="C432" s="22" t="s">
        <v>50</v>
      </c>
      <c r="D432" s="22" t="s">
        <v>368</v>
      </c>
      <c r="E432" s="46" t="s">
        <v>362</v>
      </c>
      <c r="F432" s="46"/>
      <c r="G432" s="23" t="s">
        <v>61</v>
      </c>
      <c r="H432" s="26">
        <v>1</v>
      </c>
      <c r="I432" s="25">
        <v>0.7</v>
      </c>
      <c r="J432" s="25">
        <v>0.7</v>
      </c>
    </row>
    <row r="433" spans="1:10" ht="26.1" customHeight="1" x14ac:dyDescent="0.25">
      <c r="A433" s="22" t="s">
        <v>64</v>
      </c>
      <c r="B433" s="24" t="s">
        <v>369</v>
      </c>
      <c r="C433" s="22" t="s">
        <v>50</v>
      </c>
      <c r="D433" s="22" t="s">
        <v>370</v>
      </c>
      <c r="E433" s="46" t="s">
        <v>362</v>
      </c>
      <c r="F433" s="46"/>
      <c r="G433" s="23" t="s">
        <v>61</v>
      </c>
      <c r="H433" s="26">
        <v>1</v>
      </c>
      <c r="I433" s="25">
        <v>1.62</v>
      </c>
      <c r="J433" s="25">
        <v>1.62</v>
      </c>
    </row>
    <row r="434" spans="1:10" ht="26.1" customHeight="1" x14ac:dyDescent="0.25">
      <c r="A434" s="22" t="s">
        <v>64</v>
      </c>
      <c r="B434" s="24" t="s">
        <v>365</v>
      </c>
      <c r="C434" s="22" t="s">
        <v>50</v>
      </c>
      <c r="D434" s="22" t="s">
        <v>366</v>
      </c>
      <c r="E434" s="46" t="s">
        <v>362</v>
      </c>
      <c r="F434" s="46"/>
      <c r="G434" s="23" t="s">
        <v>61</v>
      </c>
      <c r="H434" s="26">
        <v>1</v>
      </c>
      <c r="I434" s="25">
        <v>1.72</v>
      </c>
      <c r="J434" s="25">
        <v>1.72</v>
      </c>
    </row>
    <row r="435" spans="1:10" ht="24" customHeight="1" x14ac:dyDescent="0.25">
      <c r="A435" s="22" t="s">
        <v>64</v>
      </c>
      <c r="B435" s="24" t="s">
        <v>408</v>
      </c>
      <c r="C435" s="22" t="s">
        <v>50</v>
      </c>
      <c r="D435" s="22" t="s">
        <v>409</v>
      </c>
      <c r="E435" s="46" t="s">
        <v>375</v>
      </c>
      <c r="F435" s="46"/>
      <c r="G435" s="23" t="s">
        <v>61</v>
      </c>
      <c r="H435" s="26">
        <v>1</v>
      </c>
      <c r="I435" s="25">
        <v>22.29</v>
      </c>
      <c r="J435" s="25">
        <v>22.29</v>
      </c>
    </row>
    <row r="436" spans="1:10" ht="26.1" customHeight="1" x14ac:dyDescent="0.25">
      <c r="A436" s="22" t="s">
        <v>64</v>
      </c>
      <c r="B436" s="24" t="s">
        <v>371</v>
      </c>
      <c r="C436" s="22" t="s">
        <v>50</v>
      </c>
      <c r="D436" s="22" t="s">
        <v>372</v>
      </c>
      <c r="E436" s="46" t="s">
        <v>362</v>
      </c>
      <c r="F436" s="46"/>
      <c r="G436" s="23" t="s">
        <v>61</v>
      </c>
      <c r="H436" s="26">
        <v>1</v>
      </c>
      <c r="I436" s="25">
        <v>0.74</v>
      </c>
      <c r="J436" s="25">
        <v>0.74</v>
      </c>
    </row>
    <row r="437" spans="1:10" ht="26.1" customHeight="1" x14ac:dyDescent="0.25">
      <c r="A437" s="22" t="s">
        <v>64</v>
      </c>
      <c r="B437" s="24" t="s">
        <v>363</v>
      </c>
      <c r="C437" s="22" t="s">
        <v>50</v>
      </c>
      <c r="D437" s="22" t="s">
        <v>364</v>
      </c>
      <c r="E437" s="46" t="s">
        <v>362</v>
      </c>
      <c r="F437" s="46"/>
      <c r="G437" s="23" t="s">
        <v>61</v>
      </c>
      <c r="H437" s="26">
        <v>1</v>
      </c>
      <c r="I437" s="25">
        <v>0.1</v>
      </c>
      <c r="J437" s="25">
        <v>0.1</v>
      </c>
    </row>
    <row r="438" spans="1:10" ht="26.1" customHeight="1" x14ac:dyDescent="0.25">
      <c r="A438" s="22" t="s">
        <v>64</v>
      </c>
      <c r="B438" s="24" t="s">
        <v>360</v>
      </c>
      <c r="C438" s="22" t="s">
        <v>50</v>
      </c>
      <c r="D438" s="22" t="s">
        <v>361</v>
      </c>
      <c r="E438" s="46" t="s">
        <v>362</v>
      </c>
      <c r="F438" s="46"/>
      <c r="G438" s="23" t="s">
        <v>61</v>
      </c>
      <c r="H438" s="26">
        <v>1</v>
      </c>
      <c r="I438" s="25">
        <v>2.9</v>
      </c>
      <c r="J438" s="25">
        <v>2.9</v>
      </c>
    </row>
    <row r="439" spans="1:10" x14ac:dyDescent="0.25">
      <c r="A439" s="34"/>
      <c r="B439" s="34"/>
      <c r="C439" s="34"/>
      <c r="D439" s="34"/>
      <c r="E439" s="34" t="s">
        <v>76</v>
      </c>
      <c r="F439" s="35">
        <v>10.97</v>
      </c>
      <c r="G439" s="34" t="s">
        <v>77</v>
      </c>
      <c r="H439" s="35">
        <v>11.57</v>
      </c>
      <c r="I439" s="34" t="s">
        <v>78</v>
      </c>
      <c r="J439" s="35">
        <v>22.54</v>
      </c>
    </row>
    <row r="440" spans="1:10" x14ac:dyDescent="0.25">
      <c r="A440" s="34"/>
      <c r="B440" s="34"/>
      <c r="C440" s="34"/>
      <c r="D440" s="34"/>
      <c r="E440" s="34" t="s">
        <v>79</v>
      </c>
      <c r="F440" s="35">
        <v>7.54</v>
      </c>
      <c r="G440" s="34"/>
      <c r="H440" s="47" t="s">
        <v>80</v>
      </c>
      <c r="I440" s="47"/>
      <c r="J440" s="35">
        <v>37.86</v>
      </c>
    </row>
    <row r="441" spans="1:10" ht="0.9" customHeight="1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</row>
    <row r="442" spans="1:10" ht="18" customHeight="1" x14ac:dyDescent="0.25">
      <c r="A442" s="2"/>
      <c r="B442" s="4" t="s">
        <v>43</v>
      </c>
      <c r="C442" s="2" t="s">
        <v>44</v>
      </c>
      <c r="D442" s="2" t="s">
        <v>10</v>
      </c>
      <c r="E442" s="42" t="s">
        <v>45</v>
      </c>
      <c r="F442" s="42"/>
      <c r="G442" s="3" t="s">
        <v>46</v>
      </c>
      <c r="H442" s="4" t="s">
        <v>11</v>
      </c>
      <c r="I442" s="4" t="s">
        <v>47</v>
      </c>
      <c r="J442" s="4" t="s">
        <v>12</v>
      </c>
    </row>
    <row r="443" spans="1:10" ht="26.1" customHeight="1" x14ac:dyDescent="0.25">
      <c r="A443" s="10" t="s">
        <v>48</v>
      </c>
      <c r="B443" s="12" t="s">
        <v>317</v>
      </c>
      <c r="C443" s="10" t="s">
        <v>50</v>
      </c>
      <c r="D443" s="10" t="s">
        <v>318</v>
      </c>
      <c r="E443" s="45" t="s">
        <v>60</v>
      </c>
      <c r="F443" s="45"/>
      <c r="G443" s="11" t="s">
        <v>61</v>
      </c>
      <c r="H443" s="15">
        <v>1</v>
      </c>
      <c r="I443" s="13">
        <v>25.94</v>
      </c>
      <c r="J443" s="13">
        <v>25.94</v>
      </c>
    </row>
    <row r="444" spans="1:10" ht="26.1" customHeight="1" x14ac:dyDescent="0.25">
      <c r="A444" s="17" t="s">
        <v>54</v>
      </c>
      <c r="B444" s="19" t="s">
        <v>410</v>
      </c>
      <c r="C444" s="17" t="s">
        <v>50</v>
      </c>
      <c r="D444" s="17" t="s">
        <v>411</v>
      </c>
      <c r="E444" s="48" t="s">
        <v>60</v>
      </c>
      <c r="F444" s="48"/>
      <c r="G444" s="18" t="s">
        <v>61</v>
      </c>
      <c r="H444" s="21">
        <v>1</v>
      </c>
      <c r="I444" s="20">
        <v>0.2</v>
      </c>
      <c r="J444" s="20">
        <v>0.2</v>
      </c>
    </row>
    <row r="445" spans="1:10" ht="26.1" customHeight="1" x14ac:dyDescent="0.25">
      <c r="A445" s="22" t="s">
        <v>64</v>
      </c>
      <c r="B445" s="24" t="s">
        <v>369</v>
      </c>
      <c r="C445" s="22" t="s">
        <v>50</v>
      </c>
      <c r="D445" s="22" t="s">
        <v>370</v>
      </c>
      <c r="E445" s="46" t="s">
        <v>362</v>
      </c>
      <c r="F445" s="46"/>
      <c r="G445" s="23" t="s">
        <v>61</v>
      </c>
      <c r="H445" s="26">
        <v>1</v>
      </c>
      <c r="I445" s="25">
        <v>1.62</v>
      </c>
      <c r="J445" s="25">
        <v>1.62</v>
      </c>
    </row>
    <row r="446" spans="1:10" ht="26.1" customHeight="1" x14ac:dyDescent="0.25">
      <c r="A446" s="22" t="s">
        <v>64</v>
      </c>
      <c r="B446" s="24" t="s">
        <v>360</v>
      </c>
      <c r="C446" s="22" t="s">
        <v>50</v>
      </c>
      <c r="D446" s="22" t="s">
        <v>361</v>
      </c>
      <c r="E446" s="46" t="s">
        <v>362</v>
      </c>
      <c r="F446" s="46"/>
      <c r="G446" s="23" t="s">
        <v>61</v>
      </c>
      <c r="H446" s="26">
        <v>1</v>
      </c>
      <c r="I446" s="25">
        <v>2.9</v>
      </c>
      <c r="J446" s="25">
        <v>2.9</v>
      </c>
    </row>
    <row r="447" spans="1:10" ht="26.1" customHeight="1" x14ac:dyDescent="0.25">
      <c r="A447" s="22" t="s">
        <v>64</v>
      </c>
      <c r="B447" s="24" t="s">
        <v>371</v>
      </c>
      <c r="C447" s="22" t="s">
        <v>50</v>
      </c>
      <c r="D447" s="22" t="s">
        <v>372</v>
      </c>
      <c r="E447" s="46" t="s">
        <v>362</v>
      </c>
      <c r="F447" s="46"/>
      <c r="G447" s="23" t="s">
        <v>61</v>
      </c>
      <c r="H447" s="26">
        <v>1</v>
      </c>
      <c r="I447" s="25">
        <v>0.74</v>
      </c>
      <c r="J447" s="25">
        <v>0.74</v>
      </c>
    </row>
    <row r="448" spans="1:10" ht="26.1" customHeight="1" x14ac:dyDescent="0.25">
      <c r="A448" s="22" t="s">
        <v>64</v>
      </c>
      <c r="B448" s="24" t="s">
        <v>363</v>
      </c>
      <c r="C448" s="22" t="s">
        <v>50</v>
      </c>
      <c r="D448" s="22" t="s">
        <v>364</v>
      </c>
      <c r="E448" s="46" t="s">
        <v>362</v>
      </c>
      <c r="F448" s="46"/>
      <c r="G448" s="23" t="s">
        <v>61</v>
      </c>
      <c r="H448" s="26">
        <v>1</v>
      </c>
      <c r="I448" s="25">
        <v>0.1</v>
      </c>
      <c r="J448" s="25">
        <v>0.1</v>
      </c>
    </row>
    <row r="449" spans="1:10" ht="24" customHeight="1" x14ac:dyDescent="0.25">
      <c r="A449" s="22" t="s">
        <v>64</v>
      </c>
      <c r="B449" s="24" t="s">
        <v>412</v>
      </c>
      <c r="C449" s="22" t="s">
        <v>50</v>
      </c>
      <c r="D449" s="22" t="s">
        <v>413</v>
      </c>
      <c r="E449" s="46" t="s">
        <v>375</v>
      </c>
      <c r="F449" s="46"/>
      <c r="G449" s="23" t="s">
        <v>61</v>
      </c>
      <c r="H449" s="26">
        <v>1</v>
      </c>
      <c r="I449" s="25">
        <v>17.96</v>
      </c>
      <c r="J449" s="25">
        <v>17.96</v>
      </c>
    </row>
    <row r="450" spans="1:10" ht="26.1" customHeight="1" x14ac:dyDescent="0.25">
      <c r="A450" s="22" t="s">
        <v>64</v>
      </c>
      <c r="B450" s="24" t="s">
        <v>365</v>
      </c>
      <c r="C450" s="22" t="s">
        <v>50</v>
      </c>
      <c r="D450" s="22" t="s">
        <v>366</v>
      </c>
      <c r="E450" s="46" t="s">
        <v>362</v>
      </c>
      <c r="F450" s="46"/>
      <c r="G450" s="23" t="s">
        <v>61</v>
      </c>
      <c r="H450" s="26">
        <v>1</v>
      </c>
      <c r="I450" s="25">
        <v>1.72</v>
      </c>
      <c r="J450" s="25">
        <v>1.72</v>
      </c>
    </row>
    <row r="451" spans="1:10" ht="26.1" customHeight="1" x14ac:dyDescent="0.25">
      <c r="A451" s="22" t="s">
        <v>64</v>
      </c>
      <c r="B451" s="24" t="s">
        <v>367</v>
      </c>
      <c r="C451" s="22" t="s">
        <v>50</v>
      </c>
      <c r="D451" s="22" t="s">
        <v>368</v>
      </c>
      <c r="E451" s="46" t="s">
        <v>362</v>
      </c>
      <c r="F451" s="46"/>
      <c r="G451" s="23" t="s">
        <v>61</v>
      </c>
      <c r="H451" s="26">
        <v>1</v>
      </c>
      <c r="I451" s="25">
        <v>0.7</v>
      </c>
      <c r="J451" s="25">
        <v>0.7</v>
      </c>
    </row>
    <row r="452" spans="1:10" x14ac:dyDescent="0.25">
      <c r="A452" s="34"/>
      <c r="B452" s="34"/>
      <c r="C452" s="34"/>
      <c r="D452" s="34"/>
      <c r="E452" s="34" t="s">
        <v>76</v>
      </c>
      <c r="F452" s="35">
        <v>8.84</v>
      </c>
      <c r="G452" s="34" t="s">
        <v>77</v>
      </c>
      <c r="H452" s="35">
        <v>9.32</v>
      </c>
      <c r="I452" s="34" t="s">
        <v>78</v>
      </c>
      <c r="J452" s="35">
        <v>18.16</v>
      </c>
    </row>
    <row r="453" spans="1:10" x14ac:dyDescent="0.25">
      <c r="A453" s="34"/>
      <c r="B453" s="34"/>
      <c r="C453" s="34"/>
      <c r="D453" s="34"/>
      <c r="E453" s="34" t="s">
        <v>79</v>
      </c>
      <c r="F453" s="35">
        <v>6.45</v>
      </c>
      <c r="G453" s="34"/>
      <c r="H453" s="47" t="s">
        <v>80</v>
      </c>
      <c r="I453" s="47"/>
      <c r="J453" s="35">
        <v>32.39</v>
      </c>
    </row>
    <row r="454" spans="1:10" ht="0.9" customHeight="1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</row>
    <row r="455" spans="1:10" ht="18" customHeight="1" x14ac:dyDescent="0.25">
      <c r="A455" s="2"/>
      <c r="B455" s="4" t="s">
        <v>43</v>
      </c>
      <c r="C455" s="2" t="s">
        <v>44</v>
      </c>
      <c r="D455" s="2" t="s">
        <v>10</v>
      </c>
      <c r="E455" s="42" t="s">
        <v>45</v>
      </c>
      <c r="F455" s="42"/>
      <c r="G455" s="3" t="s">
        <v>46</v>
      </c>
      <c r="H455" s="4" t="s">
        <v>11</v>
      </c>
      <c r="I455" s="4" t="s">
        <v>47</v>
      </c>
      <c r="J455" s="4" t="s">
        <v>12</v>
      </c>
    </row>
    <row r="456" spans="1:10" ht="51.9" customHeight="1" x14ac:dyDescent="0.25">
      <c r="A456" s="10" t="s">
        <v>48</v>
      </c>
      <c r="B456" s="12" t="s">
        <v>392</v>
      </c>
      <c r="C456" s="10" t="s">
        <v>50</v>
      </c>
      <c r="D456" s="10" t="s">
        <v>393</v>
      </c>
      <c r="E456" s="45" t="s">
        <v>101</v>
      </c>
      <c r="F456" s="45"/>
      <c r="G456" s="11" t="s">
        <v>102</v>
      </c>
      <c r="H456" s="15">
        <v>1</v>
      </c>
      <c r="I456" s="13">
        <v>0.45</v>
      </c>
      <c r="J456" s="13">
        <v>0.45</v>
      </c>
    </row>
    <row r="457" spans="1:10" ht="51.9" customHeight="1" x14ac:dyDescent="0.25">
      <c r="A457" s="17" t="s">
        <v>54</v>
      </c>
      <c r="B457" s="19" t="s">
        <v>414</v>
      </c>
      <c r="C457" s="17" t="s">
        <v>50</v>
      </c>
      <c r="D457" s="17" t="s">
        <v>415</v>
      </c>
      <c r="E457" s="48" t="s">
        <v>416</v>
      </c>
      <c r="F457" s="48"/>
      <c r="G457" s="18" t="s">
        <v>61</v>
      </c>
      <c r="H457" s="21">
        <v>1</v>
      </c>
      <c r="I457" s="20">
        <v>0.37</v>
      </c>
      <c r="J457" s="20">
        <v>0.37</v>
      </c>
    </row>
    <row r="458" spans="1:10" ht="39" customHeight="1" x14ac:dyDescent="0.25">
      <c r="A458" s="17" t="s">
        <v>54</v>
      </c>
      <c r="B458" s="19" t="s">
        <v>417</v>
      </c>
      <c r="C458" s="17" t="s">
        <v>50</v>
      </c>
      <c r="D458" s="17" t="s">
        <v>418</v>
      </c>
      <c r="E458" s="48" t="s">
        <v>416</v>
      </c>
      <c r="F458" s="48"/>
      <c r="G458" s="18" t="s">
        <v>61</v>
      </c>
      <c r="H458" s="21">
        <v>1</v>
      </c>
      <c r="I458" s="20">
        <v>0.08</v>
      </c>
      <c r="J458" s="20">
        <v>0.08</v>
      </c>
    </row>
    <row r="459" spans="1:10" x14ac:dyDescent="0.25">
      <c r="A459" s="34"/>
      <c r="B459" s="34"/>
      <c r="C459" s="34"/>
      <c r="D459" s="34"/>
      <c r="E459" s="34" t="s">
        <v>76</v>
      </c>
      <c r="F459" s="35">
        <v>0</v>
      </c>
      <c r="G459" s="34" t="s">
        <v>77</v>
      </c>
      <c r="H459" s="35">
        <v>0</v>
      </c>
      <c r="I459" s="34" t="s">
        <v>78</v>
      </c>
      <c r="J459" s="35">
        <v>0</v>
      </c>
    </row>
    <row r="460" spans="1:10" x14ac:dyDescent="0.25">
      <c r="A460" s="34"/>
      <c r="B460" s="34"/>
      <c r="C460" s="34"/>
      <c r="D460" s="34"/>
      <c r="E460" s="34" t="s">
        <v>79</v>
      </c>
      <c r="F460" s="35">
        <v>0.11</v>
      </c>
      <c r="G460" s="34"/>
      <c r="H460" s="47" t="s">
        <v>80</v>
      </c>
      <c r="I460" s="47"/>
      <c r="J460" s="35">
        <v>0.56000000000000005</v>
      </c>
    </row>
    <row r="461" spans="1:10" ht="0.9" customHeight="1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</row>
    <row r="462" spans="1:10" ht="18" customHeight="1" x14ac:dyDescent="0.25">
      <c r="A462" s="2"/>
      <c r="B462" s="4" t="s">
        <v>43</v>
      </c>
      <c r="C462" s="2" t="s">
        <v>44</v>
      </c>
      <c r="D462" s="2" t="s">
        <v>10</v>
      </c>
      <c r="E462" s="42" t="s">
        <v>45</v>
      </c>
      <c r="F462" s="42"/>
      <c r="G462" s="3" t="s">
        <v>46</v>
      </c>
      <c r="H462" s="4" t="s">
        <v>11</v>
      </c>
      <c r="I462" s="4" t="s">
        <v>47</v>
      </c>
      <c r="J462" s="4" t="s">
        <v>12</v>
      </c>
    </row>
    <row r="463" spans="1:10" ht="51.9" customHeight="1" x14ac:dyDescent="0.25">
      <c r="A463" s="10" t="s">
        <v>48</v>
      </c>
      <c r="B463" s="12" t="s">
        <v>394</v>
      </c>
      <c r="C463" s="10" t="s">
        <v>50</v>
      </c>
      <c r="D463" s="10" t="s">
        <v>395</v>
      </c>
      <c r="E463" s="45" t="s">
        <v>101</v>
      </c>
      <c r="F463" s="45"/>
      <c r="G463" s="11" t="s">
        <v>107</v>
      </c>
      <c r="H463" s="15">
        <v>1</v>
      </c>
      <c r="I463" s="13">
        <v>2.27</v>
      </c>
      <c r="J463" s="13">
        <v>2.27</v>
      </c>
    </row>
    <row r="464" spans="1:10" ht="51.9" customHeight="1" x14ac:dyDescent="0.25">
      <c r="A464" s="17" t="s">
        <v>54</v>
      </c>
      <c r="B464" s="19" t="s">
        <v>414</v>
      </c>
      <c r="C464" s="17" t="s">
        <v>50</v>
      </c>
      <c r="D464" s="17" t="s">
        <v>415</v>
      </c>
      <c r="E464" s="48" t="s">
        <v>416</v>
      </c>
      <c r="F464" s="48"/>
      <c r="G464" s="18" t="s">
        <v>61</v>
      </c>
      <c r="H464" s="21">
        <v>1</v>
      </c>
      <c r="I464" s="20">
        <v>0.37</v>
      </c>
      <c r="J464" s="20">
        <v>0.37</v>
      </c>
    </row>
    <row r="465" spans="1:10" ht="51.9" customHeight="1" x14ac:dyDescent="0.25">
      <c r="A465" s="17" t="s">
        <v>54</v>
      </c>
      <c r="B465" s="19" t="s">
        <v>419</v>
      </c>
      <c r="C465" s="17" t="s">
        <v>50</v>
      </c>
      <c r="D465" s="17" t="s">
        <v>420</v>
      </c>
      <c r="E465" s="48" t="s">
        <v>416</v>
      </c>
      <c r="F465" s="48"/>
      <c r="G465" s="18" t="s">
        <v>61</v>
      </c>
      <c r="H465" s="21">
        <v>1</v>
      </c>
      <c r="I465" s="20">
        <v>1.42</v>
      </c>
      <c r="J465" s="20">
        <v>1.42</v>
      </c>
    </row>
    <row r="466" spans="1:10" ht="51.9" customHeight="1" x14ac:dyDescent="0.25">
      <c r="A466" s="17" t="s">
        <v>54</v>
      </c>
      <c r="B466" s="19" t="s">
        <v>421</v>
      </c>
      <c r="C466" s="17" t="s">
        <v>50</v>
      </c>
      <c r="D466" s="17" t="s">
        <v>422</v>
      </c>
      <c r="E466" s="48" t="s">
        <v>416</v>
      </c>
      <c r="F466" s="48"/>
      <c r="G466" s="18" t="s">
        <v>61</v>
      </c>
      <c r="H466" s="21">
        <v>1</v>
      </c>
      <c r="I466" s="20">
        <v>0.4</v>
      </c>
      <c r="J466" s="20">
        <v>0.4</v>
      </c>
    </row>
    <row r="467" spans="1:10" ht="39" customHeight="1" x14ac:dyDescent="0.25">
      <c r="A467" s="17" t="s">
        <v>54</v>
      </c>
      <c r="B467" s="19" t="s">
        <v>417</v>
      </c>
      <c r="C467" s="17" t="s">
        <v>50</v>
      </c>
      <c r="D467" s="17" t="s">
        <v>418</v>
      </c>
      <c r="E467" s="48" t="s">
        <v>416</v>
      </c>
      <c r="F467" s="48"/>
      <c r="G467" s="18" t="s">
        <v>61</v>
      </c>
      <c r="H467" s="21">
        <v>1</v>
      </c>
      <c r="I467" s="20">
        <v>0.08</v>
      </c>
      <c r="J467" s="20">
        <v>0.08</v>
      </c>
    </row>
    <row r="468" spans="1:10" x14ac:dyDescent="0.25">
      <c r="A468" s="34"/>
      <c r="B468" s="34"/>
      <c r="C468" s="34"/>
      <c r="D468" s="34"/>
      <c r="E468" s="34" t="s">
        <v>76</v>
      </c>
      <c r="F468" s="35">
        <v>0</v>
      </c>
      <c r="G468" s="34" t="s">
        <v>77</v>
      </c>
      <c r="H468" s="35">
        <v>0</v>
      </c>
      <c r="I468" s="34" t="s">
        <v>78</v>
      </c>
      <c r="J468" s="35">
        <v>0</v>
      </c>
    </row>
    <row r="469" spans="1:10" x14ac:dyDescent="0.25">
      <c r="A469" s="34"/>
      <c r="B469" s="34"/>
      <c r="C469" s="34"/>
      <c r="D469" s="34"/>
      <c r="E469" s="34" t="s">
        <v>79</v>
      </c>
      <c r="F469" s="35">
        <v>0.56000000000000005</v>
      </c>
      <c r="G469" s="34"/>
      <c r="H469" s="47" t="s">
        <v>80</v>
      </c>
      <c r="I469" s="47"/>
      <c r="J469" s="35">
        <v>2.83</v>
      </c>
    </row>
    <row r="470" spans="1:10" ht="0.9" customHeight="1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</row>
    <row r="471" spans="1:10" ht="18" customHeight="1" x14ac:dyDescent="0.25">
      <c r="A471" s="2"/>
      <c r="B471" s="4" t="s">
        <v>43</v>
      </c>
      <c r="C471" s="2" t="s">
        <v>44</v>
      </c>
      <c r="D471" s="2" t="s">
        <v>10</v>
      </c>
      <c r="E471" s="42" t="s">
        <v>45</v>
      </c>
      <c r="F471" s="42"/>
      <c r="G471" s="3" t="s">
        <v>46</v>
      </c>
      <c r="H471" s="4" t="s">
        <v>11</v>
      </c>
      <c r="I471" s="4" t="s">
        <v>47</v>
      </c>
      <c r="J471" s="4" t="s">
        <v>12</v>
      </c>
    </row>
    <row r="472" spans="1:10" ht="51.9" customHeight="1" x14ac:dyDescent="0.25">
      <c r="A472" s="10" t="s">
        <v>48</v>
      </c>
      <c r="B472" s="12" t="s">
        <v>414</v>
      </c>
      <c r="C472" s="10" t="s">
        <v>50</v>
      </c>
      <c r="D472" s="10" t="s">
        <v>415</v>
      </c>
      <c r="E472" s="45" t="s">
        <v>416</v>
      </c>
      <c r="F472" s="45"/>
      <c r="G472" s="11" t="s">
        <v>61</v>
      </c>
      <c r="H472" s="15">
        <v>1</v>
      </c>
      <c r="I472" s="13">
        <v>0.37</v>
      </c>
      <c r="J472" s="13">
        <v>0.37</v>
      </c>
    </row>
    <row r="473" spans="1:10" ht="39" customHeight="1" x14ac:dyDescent="0.25">
      <c r="A473" s="22" t="s">
        <v>64</v>
      </c>
      <c r="B473" s="24" t="s">
        <v>423</v>
      </c>
      <c r="C473" s="22" t="s">
        <v>50</v>
      </c>
      <c r="D473" s="22" t="s">
        <v>424</v>
      </c>
      <c r="E473" s="46" t="s">
        <v>425</v>
      </c>
      <c r="F473" s="46"/>
      <c r="G473" s="23" t="s">
        <v>84</v>
      </c>
      <c r="H473" s="26">
        <v>6.3999999999999997E-5</v>
      </c>
      <c r="I473" s="25">
        <v>5854</v>
      </c>
      <c r="J473" s="25">
        <v>0.37</v>
      </c>
    </row>
    <row r="474" spans="1:10" x14ac:dyDescent="0.25">
      <c r="A474" s="34"/>
      <c r="B474" s="34"/>
      <c r="C474" s="34"/>
      <c r="D474" s="34"/>
      <c r="E474" s="34" t="s">
        <v>76</v>
      </c>
      <c r="F474" s="35">
        <v>0</v>
      </c>
      <c r="G474" s="34" t="s">
        <v>77</v>
      </c>
      <c r="H474" s="35">
        <v>0</v>
      </c>
      <c r="I474" s="34" t="s">
        <v>78</v>
      </c>
      <c r="J474" s="35">
        <v>0</v>
      </c>
    </row>
    <row r="475" spans="1:10" x14ac:dyDescent="0.25">
      <c r="A475" s="34"/>
      <c r="B475" s="34"/>
      <c r="C475" s="34"/>
      <c r="D475" s="34"/>
      <c r="E475" s="34" t="s">
        <v>79</v>
      </c>
      <c r="F475" s="35">
        <v>0.09</v>
      </c>
      <c r="G475" s="34"/>
      <c r="H475" s="47" t="s">
        <v>80</v>
      </c>
      <c r="I475" s="47"/>
      <c r="J475" s="35">
        <v>0.46</v>
      </c>
    </row>
    <row r="476" spans="1:10" ht="0.9" customHeight="1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</row>
    <row r="477" spans="1:10" ht="18" customHeight="1" x14ac:dyDescent="0.25">
      <c r="A477" s="2"/>
      <c r="B477" s="4" t="s">
        <v>43</v>
      </c>
      <c r="C477" s="2" t="s">
        <v>44</v>
      </c>
      <c r="D477" s="2" t="s">
        <v>10</v>
      </c>
      <c r="E477" s="42" t="s">
        <v>45</v>
      </c>
      <c r="F477" s="42"/>
      <c r="G477" s="3" t="s">
        <v>46</v>
      </c>
      <c r="H477" s="4" t="s">
        <v>11</v>
      </c>
      <c r="I477" s="4" t="s">
        <v>47</v>
      </c>
      <c r="J477" s="4" t="s">
        <v>12</v>
      </c>
    </row>
    <row r="478" spans="1:10" ht="39" customHeight="1" x14ac:dyDescent="0.25">
      <c r="A478" s="10" t="s">
        <v>48</v>
      </c>
      <c r="B478" s="12" t="s">
        <v>417</v>
      </c>
      <c r="C478" s="10" t="s">
        <v>50</v>
      </c>
      <c r="D478" s="10" t="s">
        <v>418</v>
      </c>
      <c r="E478" s="45" t="s">
        <v>416</v>
      </c>
      <c r="F478" s="45"/>
      <c r="G478" s="11" t="s">
        <v>61</v>
      </c>
      <c r="H478" s="15">
        <v>1</v>
      </c>
      <c r="I478" s="13">
        <v>0.08</v>
      </c>
      <c r="J478" s="13">
        <v>0.08</v>
      </c>
    </row>
    <row r="479" spans="1:10" ht="39" customHeight="1" x14ac:dyDescent="0.25">
      <c r="A479" s="22" t="s">
        <v>64</v>
      </c>
      <c r="B479" s="24" t="s">
        <v>423</v>
      </c>
      <c r="C479" s="22" t="s">
        <v>50</v>
      </c>
      <c r="D479" s="22" t="s">
        <v>424</v>
      </c>
      <c r="E479" s="46" t="s">
        <v>425</v>
      </c>
      <c r="F479" s="46"/>
      <c r="G479" s="23" t="s">
        <v>84</v>
      </c>
      <c r="H479" s="26">
        <v>1.4800000000000001E-5</v>
      </c>
      <c r="I479" s="25">
        <v>5854</v>
      </c>
      <c r="J479" s="25">
        <v>0.08</v>
      </c>
    </row>
    <row r="480" spans="1:10" x14ac:dyDescent="0.25">
      <c r="A480" s="34"/>
      <c r="B480" s="34"/>
      <c r="C480" s="34"/>
      <c r="D480" s="34"/>
      <c r="E480" s="34" t="s">
        <v>76</v>
      </c>
      <c r="F480" s="35">
        <v>0</v>
      </c>
      <c r="G480" s="34" t="s">
        <v>77</v>
      </c>
      <c r="H480" s="35">
        <v>0</v>
      </c>
      <c r="I480" s="34" t="s">
        <v>78</v>
      </c>
      <c r="J480" s="35">
        <v>0</v>
      </c>
    </row>
    <row r="481" spans="1:10" x14ac:dyDescent="0.25">
      <c r="A481" s="34"/>
      <c r="B481" s="34"/>
      <c r="C481" s="34"/>
      <c r="D481" s="34"/>
      <c r="E481" s="34" t="s">
        <v>79</v>
      </c>
      <c r="F481" s="35">
        <v>0.01</v>
      </c>
      <c r="G481" s="34"/>
      <c r="H481" s="47" t="s">
        <v>80</v>
      </c>
      <c r="I481" s="47"/>
      <c r="J481" s="35">
        <v>0.09</v>
      </c>
    </row>
    <row r="482" spans="1:10" ht="0.9" customHeight="1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</row>
    <row r="483" spans="1:10" ht="18" customHeight="1" x14ac:dyDescent="0.25">
      <c r="A483" s="2"/>
      <c r="B483" s="4" t="s">
        <v>43</v>
      </c>
      <c r="C483" s="2" t="s">
        <v>44</v>
      </c>
      <c r="D483" s="2" t="s">
        <v>10</v>
      </c>
      <c r="E483" s="42" t="s">
        <v>45</v>
      </c>
      <c r="F483" s="42"/>
      <c r="G483" s="3" t="s">
        <v>46</v>
      </c>
      <c r="H483" s="4" t="s">
        <v>11</v>
      </c>
      <c r="I483" s="4" t="s">
        <v>47</v>
      </c>
      <c r="J483" s="4" t="s">
        <v>12</v>
      </c>
    </row>
    <row r="484" spans="1:10" ht="51.9" customHeight="1" x14ac:dyDescent="0.25">
      <c r="A484" s="10" t="s">
        <v>48</v>
      </c>
      <c r="B484" s="12" t="s">
        <v>421</v>
      </c>
      <c r="C484" s="10" t="s">
        <v>50</v>
      </c>
      <c r="D484" s="10" t="s">
        <v>422</v>
      </c>
      <c r="E484" s="45" t="s">
        <v>416</v>
      </c>
      <c r="F484" s="45"/>
      <c r="G484" s="11" t="s">
        <v>61</v>
      </c>
      <c r="H484" s="15">
        <v>1</v>
      </c>
      <c r="I484" s="13">
        <v>0.4</v>
      </c>
      <c r="J484" s="13">
        <v>0.4</v>
      </c>
    </row>
    <row r="485" spans="1:10" ht="39" customHeight="1" x14ac:dyDescent="0.25">
      <c r="A485" s="22" t="s">
        <v>64</v>
      </c>
      <c r="B485" s="24" t="s">
        <v>423</v>
      </c>
      <c r="C485" s="22" t="s">
        <v>50</v>
      </c>
      <c r="D485" s="22" t="s">
        <v>424</v>
      </c>
      <c r="E485" s="46" t="s">
        <v>425</v>
      </c>
      <c r="F485" s="46"/>
      <c r="G485" s="23" t="s">
        <v>84</v>
      </c>
      <c r="H485" s="26">
        <v>6.9999999999999994E-5</v>
      </c>
      <c r="I485" s="25">
        <v>5854</v>
      </c>
      <c r="J485" s="25">
        <v>0.4</v>
      </c>
    </row>
    <row r="486" spans="1:10" x14ac:dyDescent="0.25">
      <c r="A486" s="34"/>
      <c r="B486" s="34"/>
      <c r="C486" s="34"/>
      <c r="D486" s="34"/>
      <c r="E486" s="34" t="s">
        <v>76</v>
      </c>
      <c r="F486" s="35">
        <v>0</v>
      </c>
      <c r="G486" s="34" t="s">
        <v>77</v>
      </c>
      <c r="H486" s="35">
        <v>0</v>
      </c>
      <c r="I486" s="34" t="s">
        <v>78</v>
      </c>
      <c r="J486" s="35">
        <v>0</v>
      </c>
    </row>
    <row r="487" spans="1:10" x14ac:dyDescent="0.25">
      <c r="A487" s="34"/>
      <c r="B487" s="34"/>
      <c r="C487" s="34"/>
      <c r="D487" s="34"/>
      <c r="E487" s="34" t="s">
        <v>79</v>
      </c>
      <c r="F487" s="35">
        <v>0.09</v>
      </c>
      <c r="G487" s="34"/>
      <c r="H487" s="47" t="s">
        <v>80</v>
      </c>
      <c r="I487" s="47"/>
      <c r="J487" s="35">
        <v>0.49</v>
      </c>
    </row>
    <row r="488" spans="1:10" ht="0.9" customHeight="1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</row>
    <row r="489" spans="1:10" ht="18" customHeight="1" x14ac:dyDescent="0.25">
      <c r="A489" s="2"/>
      <c r="B489" s="4" t="s">
        <v>43</v>
      </c>
      <c r="C489" s="2" t="s">
        <v>44</v>
      </c>
      <c r="D489" s="2" t="s">
        <v>10</v>
      </c>
      <c r="E489" s="42" t="s">
        <v>45</v>
      </c>
      <c r="F489" s="42"/>
      <c r="G489" s="3" t="s">
        <v>46</v>
      </c>
      <c r="H489" s="4" t="s">
        <v>11</v>
      </c>
      <c r="I489" s="4" t="s">
        <v>47</v>
      </c>
      <c r="J489" s="4" t="s">
        <v>12</v>
      </c>
    </row>
    <row r="490" spans="1:10" ht="51.9" customHeight="1" x14ac:dyDescent="0.25">
      <c r="A490" s="10" t="s">
        <v>48</v>
      </c>
      <c r="B490" s="12" t="s">
        <v>419</v>
      </c>
      <c r="C490" s="10" t="s">
        <v>50</v>
      </c>
      <c r="D490" s="10" t="s">
        <v>420</v>
      </c>
      <c r="E490" s="45" t="s">
        <v>416</v>
      </c>
      <c r="F490" s="45"/>
      <c r="G490" s="11" t="s">
        <v>61</v>
      </c>
      <c r="H490" s="15">
        <v>1</v>
      </c>
      <c r="I490" s="13">
        <v>1.42</v>
      </c>
      <c r="J490" s="13">
        <v>1.42</v>
      </c>
    </row>
    <row r="491" spans="1:10" ht="26.1" customHeight="1" x14ac:dyDescent="0.25">
      <c r="A491" s="22" t="s">
        <v>64</v>
      </c>
      <c r="B491" s="24" t="s">
        <v>426</v>
      </c>
      <c r="C491" s="22" t="s">
        <v>50</v>
      </c>
      <c r="D491" s="22" t="s">
        <v>427</v>
      </c>
      <c r="E491" s="46" t="s">
        <v>428</v>
      </c>
      <c r="F491" s="46"/>
      <c r="G491" s="23" t="s">
        <v>429</v>
      </c>
      <c r="H491" s="26">
        <v>1.25</v>
      </c>
      <c r="I491" s="25">
        <v>1.1399999999999999</v>
      </c>
      <c r="J491" s="25">
        <v>1.42</v>
      </c>
    </row>
    <row r="492" spans="1:10" x14ac:dyDescent="0.25">
      <c r="A492" s="34"/>
      <c r="B492" s="34"/>
      <c r="C492" s="34"/>
      <c r="D492" s="34"/>
      <c r="E492" s="34" t="s">
        <v>76</v>
      </c>
      <c r="F492" s="35">
        <v>0</v>
      </c>
      <c r="G492" s="34" t="s">
        <v>77</v>
      </c>
      <c r="H492" s="35">
        <v>0</v>
      </c>
      <c r="I492" s="34" t="s">
        <v>78</v>
      </c>
      <c r="J492" s="35">
        <v>0</v>
      </c>
    </row>
    <row r="493" spans="1:10" x14ac:dyDescent="0.25">
      <c r="A493" s="34"/>
      <c r="B493" s="34"/>
      <c r="C493" s="34"/>
      <c r="D493" s="34"/>
      <c r="E493" s="34" t="s">
        <v>79</v>
      </c>
      <c r="F493" s="35">
        <v>0.35</v>
      </c>
      <c r="G493" s="34"/>
      <c r="H493" s="47" t="s">
        <v>80</v>
      </c>
      <c r="I493" s="47"/>
      <c r="J493" s="35">
        <v>1.77</v>
      </c>
    </row>
    <row r="494" spans="1:10" ht="0.9" customHeight="1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</row>
    <row r="495" spans="1:10" ht="18" customHeight="1" x14ac:dyDescent="0.25">
      <c r="A495" s="2"/>
      <c r="B495" s="4" t="s">
        <v>43</v>
      </c>
      <c r="C495" s="2" t="s">
        <v>44</v>
      </c>
      <c r="D495" s="2" t="s">
        <v>10</v>
      </c>
      <c r="E495" s="42" t="s">
        <v>45</v>
      </c>
      <c r="F495" s="42"/>
      <c r="G495" s="3" t="s">
        <v>46</v>
      </c>
      <c r="H495" s="4" t="s">
        <v>11</v>
      </c>
      <c r="I495" s="4" t="s">
        <v>47</v>
      </c>
      <c r="J495" s="4" t="s">
        <v>12</v>
      </c>
    </row>
    <row r="496" spans="1:10" ht="51.9" customHeight="1" x14ac:dyDescent="0.25">
      <c r="A496" s="10" t="s">
        <v>48</v>
      </c>
      <c r="B496" s="12" t="s">
        <v>430</v>
      </c>
      <c r="C496" s="10" t="s">
        <v>50</v>
      </c>
      <c r="D496" s="10" t="s">
        <v>431</v>
      </c>
      <c r="E496" s="45" t="s">
        <v>101</v>
      </c>
      <c r="F496" s="45"/>
      <c r="G496" s="11" t="s">
        <v>102</v>
      </c>
      <c r="H496" s="15">
        <v>1</v>
      </c>
      <c r="I496" s="13">
        <v>1.87</v>
      </c>
      <c r="J496" s="13">
        <v>1.87</v>
      </c>
    </row>
    <row r="497" spans="1:10" ht="51.9" customHeight="1" x14ac:dyDescent="0.25">
      <c r="A497" s="17" t="s">
        <v>54</v>
      </c>
      <c r="B497" s="19" t="s">
        <v>432</v>
      </c>
      <c r="C497" s="17" t="s">
        <v>50</v>
      </c>
      <c r="D497" s="17" t="s">
        <v>433</v>
      </c>
      <c r="E497" s="48" t="s">
        <v>416</v>
      </c>
      <c r="F497" s="48"/>
      <c r="G497" s="18" t="s">
        <v>61</v>
      </c>
      <c r="H497" s="21">
        <v>1</v>
      </c>
      <c r="I497" s="20">
        <v>1.52</v>
      </c>
      <c r="J497" s="20">
        <v>1.52</v>
      </c>
    </row>
    <row r="498" spans="1:10" ht="39" customHeight="1" x14ac:dyDescent="0.25">
      <c r="A498" s="17" t="s">
        <v>54</v>
      </c>
      <c r="B498" s="19" t="s">
        <v>434</v>
      </c>
      <c r="C498" s="17" t="s">
        <v>50</v>
      </c>
      <c r="D498" s="17" t="s">
        <v>435</v>
      </c>
      <c r="E498" s="48" t="s">
        <v>416</v>
      </c>
      <c r="F498" s="48"/>
      <c r="G498" s="18" t="s">
        <v>61</v>
      </c>
      <c r="H498" s="21">
        <v>1</v>
      </c>
      <c r="I498" s="20">
        <v>0.35</v>
      </c>
      <c r="J498" s="20">
        <v>0.35</v>
      </c>
    </row>
    <row r="499" spans="1:10" x14ac:dyDescent="0.25">
      <c r="A499" s="34"/>
      <c r="B499" s="34"/>
      <c r="C499" s="34"/>
      <c r="D499" s="34"/>
      <c r="E499" s="34" t="s">
        <v>76</v>
      </c>
      <c r="F499" s="35">
        <v>0</v>
      </c>
      <c r="G499" s="34" t="s">
        <v>77</v>
      </c>
      <c r="H499" s="35">
        <v>0</v>
      </c>
      <c r="I499" s="34" t="s">
        <v>78</v>
      </c>
      <c r="J499" s="35">
        <v>0</v>
      </c>
    </row>
    <row r="500" spans="1:10" x14ac:dyDescent="0.25">
      <c r="A500" s="34"/>
      <c r="B500" s="34"/>
      <c r="C500" s="34"/>
      <c r="D500" s="34"/>
      <c r="E500" s="34" t="s">
        <v>79</v>
      </c>
      <c r="F500" s="35">
        <v>0.46</v>
      </c>
      <c r="G500" s="34"/>
      <c r="H500" s="47" t="s">
        <v>80</v>
      </c>
      <c r="I500" s="47"/>
      <c r="J500" s="35">
        <v>2.33</v>
      </c>
    </row>
    <row r="501" spans="1:10" ht="0.9" customHeight="1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</row>
    <row r="502" spans="1:10" ht="18" customHeight="1" x14ac:dyDescent="0.25">
      <c r="A502" s="2"/>
      <c r="B502" s="4" t="s">
        <v>43</v>
      </c>
      <c r="C502" s="2" t="s">
        <v>44</v>
      </c>
      <c r="D502" s="2" t="s">
        <v>10</v>
      </c>
      <c r="E502" s="42" t="s">
        <v>45</v>
      </c>
      <c r="F502" s="42"/>
      <c r="G502" s="3" t="s">
        <v>46</v>
      </c>
      <c r="H502" s="4" t="s">
        <v>11</v>
      </c>
      <c r="I502" s="4" t="s">
        <v>47</v>
      </c>
      <c r="J502" s="4" t="s">
        <v>12</v>
      </c>
    </row>
    <row r="503" spans="1:10" ht="51.9" customHeight="1" x14ac:dyDescent="0.25">
      <c r="A503" s="10" t="s">
        <v>48</v>
      </c>
      <c r="B503" s="12" t="s">
        <v>436</v>
      </c>
      <c r="C503" s="10" t="s">
        <v>50</v>
      </c>
      <c r="D503" s="10" t="s">
        <v>437</v>
      </c>
      <c r="E503" s="45" t="s">
        <v>101</v>
      </c>
      <c r="F503" s="45"/>
      <c r="G503" s="11" t="s">
        <v>107</v>
      </c>
      <c r="H503" s="15">
        <v>1</v>
      </c>
      <c r="I503" s="13">
        <v>6.38</v>
      </c>
      <c r="J503" s="13">
        <v>6.38</v>
      </c>
    </row>
    <row r="504" spans="1:10" ht="39" customHeight="1" x14ac:dyDescent="0.25">
      <c r="A504" s="17" t="s">
        <v>54</v>
      </c>
      <c r="B504" s="19" t="s">
        <v>434</v>
      </c>
      <c r="C504" s="17" t="s">
        <v>50</v>
      </c>
      <c r="D504" s="17" t="s">
        <v>435</v>
      </c>
      <c r="E504" s="48" t="s">
        <v>416</v>
      </c>
      <c r="F504" s="48"/>
      <c r="G504" s="18" t="s">
        <v>61</v>
      </c>
      <c r="H504" s="21">
        <v>1</v>
      </c>
      <c r="I504" s="20">
        <v>0.35</v>
      </c>
      <c r="J504" s="20">
        <v>0.35</v>
      </c>
    </row>
    <row r="505" spans="1:10" ht="51.9" customHeight="1" x14ac:dyDescent="0.25">
      <c r="A505" s="17" t="s">
        <v>54</v>
      </c>
      <c r="B505" s="19" t="s">
        <v>438</v>
      </c>
      <c r="C505" s="17" t="s">
        <v>50</v>
      </c>
      <c r="D505" s="17" t="s">
        <v>439</v>
      </c>
      <c r="E505" s="48" t="s">
        <v>416</v>
      </c>
      <c r="F505" s="48"/>
      <c r="G505" s="18" t="s">
        <v>61</v>
      </c>
      <c r="H505" s="21">
        <v>1</v>
      </c>
      <c r="I505" s="20">
        <v>2.85</v>
      </c>
      <c r="J505" s="20">
        <v>2.85</v>
      </c>
    </row>
    <row r="506" spans="1:10" ht="51.9" customHeight="1" x14ac:dyDescent="0.25">
      <c r="A506" s="17" t="s">
        <v>54</v>
      </c>
      <c r="B506" s="19" t="s">
        <v>432</v>
      </c>
      <c r="C506" s="17" t="s">
        <v>50</v>
      </c>
      <c r="D506" s="17" t="s">
        <v>433</v>
      </c>
      <c r="E506" s="48" t="s">
        <v>416</v>
      </c>
      <c r="F506" s="48"/>
      <c r="G506" s="18" t="s">
        <v>61</v>
      </c>
      <c r="H506" s="21">
        <v>1</v>
      </c>
      <c r="I506" s="20">
        <v>1.52</v>
      </c>
      <c r="J506" s="20">
        <v>1.52</v>
      </c>
    </row>
    <row r="507" spans="1:10" ht="51.9" customHeight="1" x14ac:dyDescent="0.25">
      <c r="A507" s="17" t="s">
        <v>54</v>
      </c>
      <c r="B507" s="19" t="s">
        <v>440</v>
      </c>
      <c r="C507" s="17" t="s">
        <v>50</v>
      </c>
      <c r="D507" s="17" t="s">
        <v>441</v>
      </c>
      <c r="E507" s="48" t="s">
        <v>416</v>
      </c>
      <c r="F507" s="48"/>
      <c r="G507" s="18" t="s">
        <v>61</v>
      </c>
      <c r="H507" s="21">
        <v>1</v>
      </c>
      <c r="I507" s="20">
        <v>1.66</v>
      </c>
      <c r="J507" s="20">
        <v>1.66</v>
      </c>
    </row>
    <row r="508" spans="1:10" x14ac:dyDescent="0.25">
      <c r="A508" s="34"/>
      <c r="B508" s="34"/>
      <c r="C508" s="34"/>
      <c r="D508" s="34"/>
      <c r="E508" s="34" t="s">
        <v>76</v>
      </c>
      <c r="F508" s="35">
        <v>0</v>
      </c>
      <c r="G508" s="34" t="s">
        <v>77</v>
      </c>
      <c r="H508" s="35">
        <v>0</v>
      </c>
      <c r="I508" s="34" t="s">
        <v>78</v>
      </c>
      <c r="J508" s="35">
        <v>0</v>
      </c>
    </row>
    <row r="509" spans="1:10" x14ac:dyDescent="0.25">
      <c r="A509" s="34"/>
      <c r="B509" s="34"/>
      <c r="C509" s="34"/>
      <c r="D509" s="34"/>
      <c r="E509" s="34" t="s">
        <v>79</v>
      </c>
      <c r="F509" s="35">
        <v>1.58</v>
      </c>
      <c r="G509" s="34"/>
      <c r="H509" s="47" t="s">
        <v>80</v>
      </c>
      <c r="I509" s="47"/>
      <c r="J509" s="35">
        <v>7.96</v>
      </c>
    </row>
    <row r="510" spans="1:10" ht="0.9" customHeight="1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</row>
    <row r="511" spans="1:10" ht="18" customHeight="1" x14ac:dyDescent="0.25">
      <c r="A511" s="2"/>
      <c r="B511" s="4" t="s">
        <v>43</v>
      </c>
      <c r="C511" s="2" t="s">
        <v>44</v>
      </c>
      <c r="D511" s="2" t="s">
        <v>10</v>
      </c>
      <c r="E511" s="42" t="s">
        <v>45</v>
      </c>
      <c r="F511" s="42"/>
      <c r="G511" s="3" t="s">
        <v>46</v>
      </c>
      <c r="H511" s="4" t="s">
        <v>11</v>
      </c>
      <c r="I511" s="4" t="s">
        <v>47</v>
      </c>
      <c r="J511" s="4" t="s">
        <v>12</v>
      </c>
    </row>
    <row r="512" spans="1:10" ht="51.9" customHeight="1" x14ac:dyDescent="0.25">
      <c r="A512" s="10" t="s">
        <v>48</v>
      </c>
      <c r="B512" s="12" t="s">
        <v>432</v>
      </c>
      <c r="C512" s="10" t="s">
        <v>50</v>
      </c>
      <c r="D512" s="10" t="s">
        <v>433</v>
      </c>
      <c r="E512" s="45" t="s">
        <v>416</v>
      </c>
      <c r="F512" s="45"/>
      <c r="G512" s="11" t="s">
        <v>61</v>
      </c>
      <c r="H512" s="15">
        <v>1</v>
      </c>
      <c r="I512" s="13">
        <v>1.52</v>
      </c>
      <c r="J512" s="13">
        <v>1.52</v>
      </c>
    </row>
    <row r="513" spans="1:10" ht="39" customHeight="1" x14ac:dyDescent="0.25">
      <c r="A513" s="22" t="s">
        <v>64</v>
      </c>
      <c r="B513" s="24" t="s">
        <v>442</v>
      </c>
      <c r="C513" s="22" t="s">
        <v>50</v>
      </c>
      <c r="D513" s="22" t="s">
        <v>443</v>
      </c>
      <c r="E513" s="46" t="s">
        <v>425</v>
      </c>
      <c r="F513" s="46"/>
      <c r="G513" s="23" t="s">
        <v>84</v>
      </c>
      <c r="H513" s="26">
        <v>6.3999999999999997E-5</v>
      </c>
      <c r="I513" s="25">
        <v>23812.880000000001</v>
      </c>
      <c r="J513" s="25">
        <v>1.52</v>
      </c>
    </row>
    <row r="514" spans="1:10" x14ac:dyDescent="0.25">
      <c r="A514" s="34"/>
      <c r="B514" s="34"/>
      <c r="C514" s="34"/>
      <c r="D514" s="34"/>
      <c r="E514" s="34" t="s">
        <v>76</v>
      </c>
      <c r="F514" s="35">
        <v>0</v>
      </c>
      <c r="G514" s="34" t="s">
        <v>77</v>
      </c>
      <c r="H514" s="35">
        <v>0</v>
      </c>
      <c r="I514" s="34" t="s">
        <v>78</v>
      </c>
      <c r="J514" s="35">
        <v>0</v>
      </c>
    </row>
    <row r="515" spans="1:10" x14ac:dyDescent="0.25">
      <c r="A515" s="34"/>
      <c r="B515" s="34"/>
      <c r="C515" s="34"/>
      <c r="D515" s="34"/>
      <c r="E515" s="34" t="s">
        <v>79</v>
      </c>
      <c r="F515" s="35">
        <v>0.37</v>
      </c>
      <c r="G515" s="34"/>
      <c r="H515" s="47" t="s">
        <v>80</v>
      </c>
      <c r="I515" s="47"/>
      <c r="J515" s="35">
        <v>1.89</v>
      </c>
    </row>
    <row r="516" spans="1:10" ht="0.9" customHeight="1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</row>
    <row r="517" spans="1:10" ht="18" customHeight="1" x14ac:dyDescent="0.25">
      <c r="A517" s="2"/>
      <c r="B517" s="4" t="s">
        <v>43</v>
      </c>
      <c r="C517" s="2" t="s">
        <v>44</v>
      </c>
      <c r="D517" s="2" t="s">
        <v>10</v>
      </c>
      <c r="E517" s="42" t="s">
        <v>45</v>
      </c>
      <c r="F517" s="42"/>
      <c r="G517" s="3" t="s">
        <v>46</v>
      </c>
      <c r="H517" s="4" t="s">
        <v>11</v>
      </c>
      <c r="I517" s="4" t="s">
        <v>47</v>
      </c>
      <c r="J517" s="4" t="s">
        <v>12</v>
      </c>
    </row>
    <row r="518" spans="1:10" ht="39" customHeight="1" x14ac:dyDescent="0.25">
      <c r="A518" s="10" t="s">
        <v>48</v>
      </c>
      <c r="B518" s="12" t="s">
        <v>434</v>
      </c>
      <c r="C518" s="10" t="s">
        <v>50</v>
      </c>
      <c r="D518" s="10" t="s">
        <v>435</v>
      </c>
      <c r="E518" s="45" t="s">
        <v>416</v>
      </c>
      <c r="F518" s="45"/>
      <c r="G518" s="11" t="s">
        <v>61</v>
      </c>
      <c r="H518" s="15">
        <v>1</v>
      </c>
      <c r="I518" s="13">
        <v>0.35</v>
      </c>
      <c r="J518" s="13">
        <v>0.35</v>
      </c>
    </row>
    <row r="519" spans="1:10" ht="39" customHeight="1" x14ac:dyDescent="0.25">
      <c r="A519" s="22" t="s">
        <v>64</v>
      </c>
      <c r="B519" s="24" t="s">
        <v>442</v>
      </c>
      <c r="C519" s="22" t="s">
        <v>50</v>
      </c>
      <c r="D519" s="22" t="s">
        <v>443</v>
      </c>
      <c r="E519" s="46" t="s">
        <v>425</v>
      </c>
      <c r="F519" s="46"/>
      <c r="G519" s="23" t="s">
        <v>84</v>
      </c>
      <c r="H519" s="26">
        <v>1.4800000000000001E-5</v>
      </c>
      <c r="I519" s="25">
        <v>23812.880000000001</v>
      </c>
      <c r="J519" s="25">
        <v>0.35</v>
      </c>
    </row>
    <row r="520" spans="1:10" x14ac:dyDescent="0.25">
      <c r="A520" s="34"/>
      <c r="B520" s="34"/>
      <c r="C520" s="34"/>
      <c r="D520" s="34"/>
      <c r="E520" s="34" t="s">
        <v>76</v>
      </c>
      <c r="F520" s="35">
        <v>0</v>
      </c>
      <c r="G520" s="34" t="s">
        <v>77</v>
      </c>
      <c r="H520" s="35">
        <v>0</v>
      </c>
      <c r="I520" s="34" t="s">
        <v>78</v>
      </c>
      <c r="J520" s="35">
        <v>0</v>
      </c>
    </row>
    <row r="521" spans="1:10" x14ac:dyDescent="0.25">
      <c r="A521" s="34"/>
      <c r="B521" s="34"/>
      <c r="C521" s="34"/>
      <c r="D521" s="34"/>
      <c r="E521" s="34" t="s">
        <v>79</v>
      </c>
      <c r="F521" s="35">
        <v>0.08</v>
      </c>
      <c r="G521" s="34"/>
      <c r="H521" s="47" t="s">
        <v>80</v>
      </c>
      <c r="I521" s="47"/>
      <c r="J521" s="35">
        <v>0.43</v>
      </c>
    </row>
    <row r="522" spans="1:10" ht="0.9" customHeight="1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</row>
    <row r="523" spans="1:10" ht="18" customHeight="1" x14ac:dyDescent="0.25">
      <c r="A523" s="2"/>
      <c r="B523" s="4" t="s">
        <v>43</v>
      </c>
      <c r="C523" s="2" t="s">
        <v>44</v>
      </c>
      <c r="D523" s="2" t="s">
        <v>10</v>
      </c>
      <c r="E523" s="42" t="s">
        <v>45</v>
      </c>
      <c r="F523" s="42"/>
      <c r="G523" s="3" t="s">
        <v>46</v>
      </c>
      <c r="H523" s="4" t="s">
        <v>11</v>
      </c>
      <c r="I523" s="4" t="s">
        <v>47</v>
      </c>
      <c r="J523" s="4" t="s">
        <v>12</v>
      </c>
    </row>
    <row r="524" spans="1:10" ht="51.9" customHeight="1" x14ac:dyDescent="0.25">
      <c r="A524" s="10" t="s">
        <v>48</v>
      </c>
      <c r="B524" s="12" t="s">
        <v>440</v>
      </c>
      <c r="C524" s="10" t="s">
        <v>50</v>
      </c>
      <c r="D524" s="10" t="s">
        <v>441</v>
      </c>
      <c r="E524" s="45" t="s">
        <v>416</v>
      </c>
      <c r="F524" s="45"/>
      <c r="G524" s="11" t="s">
        <v>61</v>
      </c>
      <c r="H524" s="15">
        <v>1</v>
      </c>
      <c r="I524" s="13">
        <v>1.66</v>
      </c>
      <c r="J524" s="13">
        <v>1.66</v>
      </c>
    </row>
    <row r="525" spans="1:10" ht="39" customHeight="1" x14ac:dyDescent="0.25">
      <c r="A525" s="22" t="s">
        <v>64</v>
      </c>
      <c r="B525" s="24" t="s">
        <v>442</v>
      </c>
      <c r="C525" s="22" t="s">
        <v>50</v>
      </c>
      <c r="D525" s="22" t="s">
        <v>443</v>
      </c>
      <c r="E525" s="46" t="s">
        <v>425</v>
      </c>
      <c r="F525" s="46"/>
      <c r="G525" s="23" t="s">
        <v>84</v>
      </c>
      <c r="H525" s="26">
        <v>6.9999999999999994E-5</v>
      </c>
      <c r="I525" s="25">
        <v>23812.880000000001</v>
      </c>
      <c r="J525" s="25">
        <v>1.66</v>
      </c>
    </row>
    <row r="526" spans="1:10" x14ac:dyDescent="0.25">
      <c r="A526" s="34"/>
      <c r="B526" s="34"/>
      <c r="C526" s="34"/>
      <c r="D526" s="34"/>
      <c r="E526" s="34" t="s">
        <v>76</v>
      </c>
      <c r="F526" s="35">
        <v>0</v>
      </c>
      <c r="G526" s="34" t="s">
        <v>77</v>
      </c>
      <c r="H526" s="35">
        <v>0</v>
      </c>
      <c r="I526" s="34" t="s">
        <v>78</v>
      </c>
      <c r="J526" s="35">
        <v>0</v>
      </c>
    </row>
    <row r="527" spans="1:10" x14ac:dyDescent="0.25">
      <c r="A527" s="34"/>
      <c r="B527" s="34"/>
      <c r="C527" s="34"/>
      <c r="D527" s="34"/>
      <c r="E527" s="34" t="s">
        <v>79</v>
      </c>
      <c r="F527" s="35">
        <v>0.41</v>
      </c>
      <c r="G527" s="34"/>
      <c r="H527" s="47" t="s">
        <v>80</v>
      </c>
      <c r="I527" s="47"/>
      <c r="J527" s="35">
        <v>2.0699999999999998</v>
      </c>
    </row>
    <row r="528" spans="1:10" ht="0.9" customHeight="1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</row>
    <row r="529" spans="1:10" ht="18" customHeight="1" x14ac:dyDescent="0.25">
      <c r="A529" s="2"/>
      <c r="B529" s="4" t="s">
        <v>43</v>
      </c>
      <c r="C529" s="2" t="s">
        <v>44</v>
      </c>
      <c r="D529" s="2" t="s">
        <v>10</v>
      </c>
      <c r="E529" s="42" t="s">
        <v>45</v>
      </c>
      <c r="F529" s="42"/>
      <c r="G529" s="3" t="s">
        <v>46</v>
      </c>
      <c r="H529" s="4" t="s">
        <v>11</v>
      </c>
      <c r="I529" s="4" t="s">
        <v>47</v>
      </c>
      <c r="J529" s="4" t="s">
        <v>12</v>
      </c>
    </row>
    <row r="530" spans="1:10" ht="51.9" customHeight="1" x14ac:dyDescent="0.25">
      <c r="A530" s="10" t="s">
        <v>48</v>
      </c>
      <c r="B530" s="12" t="s">
        <v>438</v>
      </c>
      <c r="C530" s="10" t="s">
        <v>50</v>
      </c>
      <c r="D530" s="10" t="s">
        <v>439</v>
      </c>
      <c r="E530" s="45" t="s">
        <v>416</v>
      </c>
      <c r="F530" s="45"/>
      <c r="G530" s="11" t="s">
        <v>61</v>
      </c>
      <c r="H530" s="15">
        <v>1</v>
      </c>
      <c r="I530" s="13">
        <v>2.85</v>
      </c>
      <c r="J530" s="13">
        <v>2.85</v>
      </c>
    </row>
    <row r="531" spans="1:10" ht="26.1" customHeight="1" x14ac:dyDescent="0.25">
      <c r="A531" s="22" t="s">
        <v>64</v>
      </c>
      <c r="B531" s="24" t="s">
        <v>426</v>
      </c>
      <c r="C531" s="22" t="s">
        <v>50</v>
      </c>
      <c r="D531" s="22" t="s">
        <v>427</v>
      </c>
      <c r="E531" s="46" t="s">
        <v>428</v>
      </c>
      <c r="F531" s="46"/>
      <c r="G531" s="23" t="s">
        <v>429</v>
      </c>
      <c r="H531" s="26">
        <v>2.5</v>
      </c>
      <c r="I531" s="25">
        <v>1.1399999999999999</v>
      </c>
      <c r="J531" s="25">
        <v>2.85</v>
      </c>
    </row>
    <row r="532" spans="1:10" x14ac:dyDescent="0.25">
      <c r="A532" s="34"/>
      <c r="B532" s="34"/>
      <c r="C532" s="34"/>
      <c r="D532" s="34"/>
      <c r="E532" s="34" t="s">
        <v>76</v>
      </c>
      <c r="F532" s="35">
        <v>0</v>
      </c>
      <c r="G532" s="34" t="s">
        <v>77</v>
      </c>
      <c r="H532" s="35">
        <v>0</v>
      </c>
      <c r="I532" s="34" t="s">
        <v>78</v>
      </c>
      <c r="J532" s="35">
        <v>0</v>
      </c>
    </row>
    <row r="533" spans="1:10" x14ac:dyDescent="0.25">
      <c r="A533" s="34"/>
      <c r="B533" s="34"/>
      <c r="C533" s="34"/>
      <c r="D533" s="34"/>
      <c r="E533" s="34" t="s">
        <v>79</v>
      </c>
      <c r="F533" s="35">
        <v>0.7</v>
      </c>
      <c r="G533" s="34"/>
      <c r="H533" s="47" t="s">
        <v>80</v>
      </c>
      <c r="I533" s="47"/>
      <c r="J533" s="35">
        <v>3.55</v>
      </c>
    </row>
    <row r="534" spans="1:10" ht="0.9" customHeight="1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</row>
    <row r="535" spans="1:10" ht="18" customHeight="1" x14ac:dyDescent="0.25">
      <c r="A535" s="2"/>
      <c r="B535" s="4" t="s">
        <v>43</v>
      </c>
      <c r="C535" s="2" t="s">
        <v>44</v>
      </c>
      <c r="D535" s="2" t="s">
        <v>10</v>
      </c>
      <c r="E535" s="42" t="s">
        <v>45</v>
      </c>
      <c r="F535" s="42"/>
      <c r="G535" s="3" t="s">
        <v>46</v>
      </c>
      <c r="H535" s="4" t="s">
        <v>11</v>
      </c>
      <c r="I535" s="4" t="s">
        <v>47</v>
      </c>
      <c r="J535" s="4" t="s">
        <v>12</v>
      </c>
    </row>
    <row r="536" spans="1:10" ht="65.099999999999994" customHeight="1" x14ac:dyDescent="0.25">
      <c r="A536" s="10" t="s">
        <v>48</v>
      </c>
      <c r="B536" s="12" t="s">
        <v>444</v>
      </c>
      <c r="C536" s="10" t="s">
        <v>50</v>
      </c>
      <c r="D536" s="10" t="s">
        <v>445</v>
      </c>
      <c r="E536" s="45" t="s">
        <v>101</v>
      </c>
      <c r="F536" s="45"/>
      <c r="G536" s="11" t="s">
        <v>102</v>
      </c>
      <c r="H536" s="15">
        <v>1</v>
      </c>
      <c r="I536" s="13">
        <v>83.38</v>
      </c>
      <c r="J536" s="13">
        <v>83.38</v>
      </c>
    </row>
    <row r="537" spans="1:10" ht="65.099999999999994" customHeight="1" x14ac:dyDescent="0.25">
      <c r="A537" s="17" t="s">
        <v>54</v>
      </c>
      <c r="B537" s="19" t="s">
        <v>446</v>
      </c>
      <c r="C537" s="17" t="s">
        <v>50</v>
      </c>
      <c r="D537" s="17" t="s">
        <v>447</v>
      </c>
      <c r="E537" s="48" t="s">
        <v>416</v>
      </c>
      <c r="F537" s="48"/>
      <c r="G537" s="18" t="s">
        <v>61</v>
      </c>
      <c r="H537" s="21">
        <v>1</v>
      </c>
      <c r="I537" s="20">
        <v>4.5199999999999996</v>
      </c>
      <c r="J537" s="20">
        <v>4.5199999999999996</v>
      </c>
    </row>
    <row r="538" spans="1:10" ht="26.1" customHeight="1" x14ac:dyDescent="0.25">
      <c r="A538" s="17" t="s">
        <v>54</v>
      </c>
      <c r="B538" s="19" t="s">
        <v>448</v>
      </c>
      <c r="C538" s="17" t="s">
        <v>50</v>
      </c>
      <c r="D538" s="17" t="s">
        <v>449</v>
      </c>
      <c r="E538" s="48" t="s">
        <v>60</v>
      </c>
      <c r="F538" s="48"/>
      <c r="G538" s="18" t="s">
        <v>61</v>
      </c>
      <c r="H538" s="21">
        <v>1</v>
      </c>
      <c r="I538" s="20">
        <v>38.53</v>
      </c>
      <c r="J538" s="20">
        <v>38.53</v>
      </c>
    </row>
    <row r="539" spans="1:10" ht="65.099999999999994" customHeight="1" x14ac:dyDescent="0.25">
      <c r="A539" s="17" t="s">
        <v>54</v>
      </c>
      <c r="B539" s="19" t="s">
        <v>450</v>
      </c>
      <c r="C539" s="17" t="s">
        <v>50</v>
      </c>
      <c r="D539" s="17" t="s">
        <v>451</v>
      </c>
      <c r="E539" s="48" t="s">
        <v>416</v>
      </c>
      <c r="F539" s="48"/>
      <c r="G539" s="18" t="s">
        <v>61</v>
      </c>
      <c r="H539" s="21">
        <v>1</v>
      </c>
      <c r="I539" s="20">
        <v>11.19</v>
      </c>
      <c r="J539" s="20">
        <v>11.19</v>
      </c>
    </row>
    <row r="540" spans="1:10" ht="65.099999999999994" customHeight="1" x14ac:dyDescent="0.25">
      <c r="A540" s="17" t="s">
        <v>54</v>
      </c>
      <c r="B540" s="19" t="s">
        <v>452</v>
      </c>
      <c r="C540" s="17" t="s">
        <v>50</v>
      </c>
      <c r="D540" s="17" t="s">
        <v>453</v>
      </c>
      <c r="E540" s="48" t="s">
        <v>416</v>
      </c>
      <c r="F540" s="48"/>
      <c r="G540" s="18" t="s">
        <v>61</v>
      </c>
      <c r="H540" s="21">
        <v>1</v>
      </c>
      <c r="I540" s="20">
        <v>29.14</v>
      </c>
      <c r="J540" s="20">
        <v>29.14</v>
      </c>
    </row>
    <row r="541" spans="1:10" x14ac:dyDescent="0.25">
      <c r="A541" s="34"/>
      <c r="B541" s="34"/>
      <c r="C541" s="34"/>
      <c r="D541" s="34"/>
      <c r="E541" s="34" t="s">
        <v>76</v>
      </c>
      <c r="F541" s="35">
        <v>15.63</v>
      </c>
      <c r="G541" s="34" t="s">
        <v>77</v>
      </c>
      <c r="H541" s="35">
        <v>16.47</v>
      </c>
      <c r="I541" s="34" t="s">
        <v>78</v>
      </c>
      <c r="J541" s="35">
        <v>32.1</v>
      </c>
    </row>
    <row r="542" spans="1:10" x14ac:dyDescent="0.25">
      <c r="A542" s="34"/>
      <c r="B542" s="34"/>
      <c r="C542" s="34"/>
      <c r="D542" s="34"/>
      <c r="E542" s="34" t="s">
        <v>79</v>
      </c>
      <c r="F542" s="35">
        <v>20.73</v>
      </c>
      <c r="G542" s="34"/>
      <c r="H542" s="47" t="s">
        <v>80</v>
      </c>
      <c r="I542" s="47"/>
      <c r="J542" s="35">
        <v>104.11</v>
      </c>
    </row>
    <row r="543" spans="1:10" ht="0.9" customHeight="1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</row>
    <row r="544" spans="1:10" ht="18" customHeight="1" x14ac:dyDescent="0.25">
      <c r="A544" s="2"/>
      <c r="B544" s="4" t="s">
        <v>43</v>
      </c>
      <c r="C544" s="2" t="s">
        <v>44</v>
      </c>
      <c r="D544" s="2" t="s">
        <v>10</v>
      </c>
      <c r="E544" s="42" t="s">
        <v>45</v>
      </c>
      <c r="F544" s="42"/>
      <c r="G544" s="3" t="s">
        <v>46</v>
      </c>
      <c r="H544" s="4" t="s">
        <v>11</v>
      </c>
      <c r="I544" s="4" t="s">
        <v>47</v>
      </c>
      <c r="J544" s="4" t="s">
        <v>12</v>
      </c>
    </row>
    <row r="545" spans="1:10" ht="65.099999999999994" customHeight="1" x14ac:dyDescent="0.25">
      <c r="A545" s="10" t="s">
        <v>48</v>
      </c>
      <c r="B545" s="12" t="s">
        <v>454</v>
      </c>
      <c r="C545" s="10" t="s">
        <v>50</v>
      </c>
      <c r="D545" s="10" t="s">
        <v>455</v>
      </c>
      <c r="E545" s="45" t="s">
        <v>101</v>
      </c>
      <c r="F545" s="45"/>
      <c r="G545" s="11" t="s">
        <v>107</v>
      </c>
      <c r="H545" s="15">
        <v>1</v>
      </c>
      <c r="I545" s="13">
        <v>294.39</v>
      </c>
      <c r="J545" s="13">
        <v>294.39</v>
      </c>
    </row>
    <row r="546" spans="1:10" ht="26.1" customHeight="1" x14ac:dyDescent="0.25">
      <c r="A546" s="17" t="s">
        <v>54</v>
      </c>
      <c r="B546" s="19" t="s">
        <v>448</v>
      </c>
      <c r="C546" s="17" t="s">
        <v>50</v>
      </c>
      <c r="D546" s="17" t="s">
        <v>449</v>
      </c>
      <c r="E546" s="48" t="s">
        <v>60</v>
      </c>
      <c r="F546" s="48"/>
      <c r="G546" s="18" t="s">
        <v>61</v>
      </c>
      <c r="H546" s="21">
        <v>1</v>
      </c>
      <c r="I546" s="20">
        <v>38.53</v>
      </c>
      <c r="J546" s="20">
        <v>38.53</v>
      </c>
    </row>
    <row r="547" spans="1:10" ht="65.099999999999994" customHeight="1" x14ac:dyDescent="0.25">
      <c r="A547" s="17" t="s">
        <v>54</v>
      </c>
      <c r="B547" s="19" t="s">
        <v>456</v>
      </c>
      <c r="C547" s="17" t="s">
        <v>50</v>
      </c>
      <c r="D547" s="17" t="s">
        <v>457</v>
      </c>
      <c r="E547" s="48" t="s">
        <v>416</v>
      </c>
      <c r="F547" s="48"/>
      <c r="G547" s="18" t="s">
        <v>61</v>
      </c>
      <c r="H547" s="21">
        <v>1</v>
      </c>
      <c r="I547" s="20">
        <v>158.55000000000001</v>
      </c>
      <c r="J547" s="20">
        <v>158.55000000000001</v>
      </c>
    </row>
    <row r="548" spans="1:10" ht="65.099999999999994" customHeight="1" x14ac:dyDescent="0.25">
      <c r="A548" s="17" t="s">
        <v>54</v>
      </c>
      <c r="B548" s="19" t="s">
        <v>450</v>
      </c>
      <c r="C548" s="17" t="s">
        <v>50</v>
      </c>
      <c r="D548" s="17" t="s">
        <v>451</v>
      </c>
      <c r="E548" s="48" t="s">
        <v>416</v>
      </c>
      <c r="F548" s="48"/>
      <c r="G548" s="18" t="s">
        <v>61</v>
      </c>
      <c r="H548" s="21">
        <v>1</v>
      </c>
      <c r="I548" s="20">
        <v>11.19</v>
      </c>
      <c r="J548" s="20">
        <v>11.19</v>
      </c>
    </row>
    <row r="549" spans="1:10" ht="65.099999999999994" customHeight="1" x14ac:dyDescent="0.25">
      <c r="A549" s="17" t="s">
        <v>54</v>
      </c>
      <c r="B549" s="19" t="s">
        <v>446</v>
      </c>
      <c r="C549" s="17" t="s">
        <v>50</v>
      </c>
      <c r="D549" s="17" t="s">
        <v>447</v>
      </c>
      <c r="E549" s="48" t="s">
        <v>416</v>
      </c>
      <c r="F549" s="48"/>
      <c r="G549" s="18" t="s">
        <v>61</v>
      </c>
      <c r="H549" s="21">
        <v>1</v>
      </c>
      <c r="I549" s="20">
        <v>4.5199999999999996</v>
      </c>
      <c r="J549" s="20">
        <v>4.5199999999999996</v>
      </c>
    </row>
    <row r="550" spans="1:10" ht="65.099999999999994" customHeight="1" x14ac:dyDescent="0.25">
      <c r="A550" s="17" t="s">
        <v>54</v>
      </c>
      <c r="B550" s="19" t="s">
        <v>458</v>
      </c>
      <c r="C550" s="17" t="s">
        <v>50</v>
      </c>
      <c r="D550" s="17" t="s">
        <v>459</v>
      </c>
      <c r="E550" s="48" t="s">
        <v>416</v>
      </c>
      <c r="F550" s="48"/>
      <c r="G550" s="18" t="s">
        <v>61</v>
      </c>
      <c r="H550" s="21">
        <v>1</v>
      </c>
      <c r="I550" s="20">
        <v>52.46</v>
      </c>
      <c r="J550" s="20">
        <v>52.46</v>
      </c>
    </row>
    <row r="551" spans="1:10" ht="65.099999999999994" customHeight="1" x14ac:dyDescent="0.25">
      <c r="A551" s="17" t="s">
        <v>54</v>
      </c>
      <c r="B551" s="19" t="s">
        <v>452</v>
      </c>
      <c r="C551" s="17" t="s">
        <v>50</v>
      </c>
      <c r="D551" s="17" t="s">
        <v>453</v>
      </c>
      <c r="E551" s="48" t="s">
        <v>416</v>
      </c>
      <c r="F551" s="48"/>
      <c r="G551" s="18" t="s">
        <v>61</v>
      </c>
      <c r="H551" s="21">
        <v>1</v>
      </c>
      <c r="I551" s="20">
        <v>29.14</v>
      </c>
      <c r="J551" s="20">
        <v>29.14</v>
      </c>
    </row>
    <row r="552" spans="1:10" x14ac:dyDescent="0.25">
      <c r="A552" s="34"/>
      <c r="B552" s="34"/>
      <c r="C552" s="34"/>
      <c r="D552" s="34"/>
      <c r="E552" s="34" t="s">
        <v>76</v>
      </c>
      <c r="F552" s="35">
        <v>15.63</v>
      </c>
      <c r="G552" s="34" t="s">
        <v>77</v>
      </c>
      <c r="H552" s="35">
        <v>16.47</v>
      </c>
      <c r="I552" s="34" t="s">
        <v>78</v>
      </c>
      <c r="J552" s="35">
        <v>32.1</v>
      </c>
    </row>
    <row r="553" spans="1:10" x14ac:dyDescent="0.25">
      <c r="A553" s="34"/>
      <c r="B553" s="34"/>
      <c r="C553" s="34"/>
      <c r="D553" s="34"/>
      <c r="E553" s="34" t="s">
        <v>79</v>
      </c>
      <c r="F553" s="35">
        <v>73.209999999999994</v>
      </c>
      <c r="G553" s="34"/>
      <c r="H553" s="47" t="s">
        <v>80</v>
      </c>
      <c r="I553" s="47"/>
      <c r="J553" s="35">
        <v>367.6</v>
      </c>
    </row>
    <row r="554" spans="1:10" ht="0.9" customHeight="1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</row>
    <row r="555" spans="1:10" ht="18" customHeight="1" x14ac:dyDescent="0.25">
      <c r="A555" s="2"/>
      <c r="B555" s="4" t="s">
        <v>43</v>
      </c>
      <c r="C555" s="2" t="s">
        <v>44</v>
      </c>
      <c r="D555" s="2" t="s">
        <v>10</v>
      </c>
      <c r="E555" s="42" t="s">
        <v>45</v>
      </c>
      <c r="F555" s="42"/>
      <c r="G555" s="3" t="s">
        <v>46</v>
      </c>
      <c r="H555" s="4" t="s">
        <v>11</v>
      </c>
      <c r="I555" s="4" t="s">
        <v>47</v>
      </c>
      <c r="J555" s="4" t="s">
        <v>12</v>
      </c>
    </row>
    <row r="556" spans="1:10" ht="65.099999999999994" customHeight="1" x14ac:dyDescent="0.25">
      <c r="A556" s="10" t="s">
        <v>48</v>
      </c>
      <c r="B556" s="12" t="s">
        <v>452</v>
      </c>
      <c r="C556" s="10" t="s">
        <v>50</v>
      </c>
      <c r="D556" s="10" t="s">
        <v>453</v>
      </c>
      <c r="E556" s="45" t="s">
        <v>416</v>
      </c>
      <c r="F556" s="45"/>
      <c r="G556" s="11" t="s">
        <v>61</v>
      </c>
      <c r="H556" s="15">
        <v>1</v>
      </c>
      <c r="I556" s="13">
        <v>29.14</v>
      </c>
      <c r="J556" s="13">
        <v>29.14</v>
      </c>
    </row>
    <row r="557" spans="1:10" ht="26.1" customHeight="1" x14ac:dyDescent="0.25">
      <c r="A557" s="22" t="s">
        <v>64</v>
      </c>
      <c r="B557" s="24" t="s">
        <v>460</v>
      </c>
      <c r="C557" s="22" t="s">
        <v>50</v>
      </c>
      <c r="D557" s="22" t="s">
        <v>461</v>
      </c>
      <c r="E557" s="46" t="s">
        <v>425</v>
      </c>
      <c r="F557" s="46"/>
      <c r="G557" s="23" t="s">
        <v>84</v>
      </c>
      <c r="H557" s="26">
        <v>6.0300000000000002E-5</v>
      </c>
      <c r="I557" s="25">
        <v>79368.88</v>
      </c>
      <c r="J557" s="25">
        <v>4.78</v>
      </c>
    </row>
    <row r="558" spans="1:10" ht="51.9" customHeight="1" x14ac:dyDescent="0.25">
      <c r="A558" s="22" t="s">
        <v>64</v>
      </c>
      <c r="B558" s="24" t="s">
        <v>462</v>
      </c>
      <c r="C558" s="22" t="s">
        <v>50</v>
      </c>
      <c r="D558" s="22" t="s">
        <v>463</v>
      </c>
      <c r="E558" s="46" t="s">
        <v>425</v>
      </c>
      <c r="F558" s="46"/>
      <c r="G558" s="23" t="s">
        <v>84</v>
      </c>
      <c r="H558" s="26">
        <v>3.4199999999999998E-5</v>
      </c>
      <c r="I558" s="25">
        <v>712454.03</v>
      </c>
      <c r="J558" s="25">
        <v>24.36</v>
      </c>
    </row>
    <row r="559" spans="1:10" x14ac:dyDescent="0.25">
      <c r="A559" s="34"/>
      <c r="B559" s="34"/>
      <c r="C559" s="34"/>
      <c r="D559" s="34"/>
      <c r="E559" s="34" t="s">
        <v>76</v>
      </c>
      <c r="F559" s="35">
        <v>0</v>
      </c>
      <c r="G559" s="34" t="s">
        <v>77</v>
      </c>
      <c r="H559" s="35">
        <v>0</v>
      </c>
      <c r="I559" s="34" t="s">
        <v>78</v>
      </c>
      <c r="J559" s="35">
        <v>0</v>
      </c>
    </row>
    <row r="560" spans="1:10" x14ac:dyDescent="0.25">
      <c r="A560" s="34"/>
      <c r="B560" s="34"/>
      <c r="C560" s="34"/>
      <c r="D560" s="34"/>
      <c r="E560" s="34" t="s">
        <v>79</v>
      </c>
      <c r="F560" s="35">
        <v>7.24</v>
      </c>
      <c r="G560" s="34"/>
      <c r="H560" s="47" t="s">
        <v>80</v>
      </c>
      <c r="I560" s="47"/>
      <c r="J560" s="35">
        <v>36.380000000000003</v>
      </c>
    </row>
    <row r="561" spans="1:10" ht="0.9" customHeight="1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</row>
    <row r="562" spans="1:10" ht="18" customHeight="1" x14ac:dyDescent="0.25">
      <c r="A562" s="2"/>
      <c r="B562" s="4" t="s">
        <v>43</v>
      </c>
      <c r="C562" s="2" t="s">
        <v>44</v>
      </c>
      <c r="D562" s="2" t="s">
        <v>10</v>
      </c>
      <c r="E562" s="42" t="s">
        <v>45</v>
      </c>
      <c r="F562" s="42"/>
      <c r="G562" s="3" t="s">
        <v>46</v>
      </c>
      <c r="H562" s="4" t="s">
        <v>11</v>
      </c>
      <c r="I562" s="4" t="s">
        <v>47</v>
      </c>
      <c r="J562" s="4" t="s">
        <v>12</v>
      </c>
    </row>
    <row r="563" spans="1:10" ht="65.099999999999994" customHeight="1" x14ac:dyDescent="0.25">
      <c r="A563" s="10" t="s">
        <v>48</v>
      </c>
      <c r="B563" s="12" t="s">
        <v>446</v>
      </c>
      <c r="C563" s="10" t="s">
        <v>50</v>
      </c>
      <c r="D563" s="10" t="s">
        <v>447</v>
      </c>
      <c r="E563" s="45" t="s">
        <v>416</v>
      </c>
      <c r="F563" s="45"/>
      <c r="G563" s="11" t="s">
        <v>61</v>
      </c>
      <c r="H563" s="15">
        <v>1</v>
      </c>
      <c r="I563" s="13">
        <v>4.5199999999999996</v>
      </c>
      <c r="J563" s="13">
        <v>4.5199999999999996</v>
      </c>
    </row>
    <row r="564" spans="1:10" ht="51.9" customHeight="1" x14ac:dyDescent="0.25">
      <c r="A564" s="22" t="s">
        <v>64</v>
      </c>
      <c r="B564" s="24" t="s">
        <v>462</v>
      </c>
      <c r="C564" s="22" t="s">
        <v>50</v>
      </c>
      <c r="D564" s="22" t="s">
        <v>463</v>
      </c>
      <c r="E564" s="46" t="s">
        <v>425</v>
      </c>
      <c r="F564" s="46"/>
      <c r="G564" s="23" t="s">
        <v>84</v>
      </c>
      <c r="H564" s="26">
        <v>5.6999999999999996E-6</v>
      </c>
      <c r="I564" s="25">
        <v>712454.03</v>
      </c>
      <c r="J564" s="25">
        <v>4.0599999999999996</v>
      </c>
    </row>
    <row r="565" spans="1:10" ht="26.1" customHeight="1" x14ac:dyDescent="0.25">
      <c r="A565" s="22" t="s">
        <v>64</v>
      </c>
      <c r="B565" s="24" t="s">
        <v>460</v>
      </c>
      <c r="C565" s="22" t="s">
        <v>50</v>
      </c>
      <c r="D565" s="22" t="s">
        <v>461</v>
      </c>
      <c r="E565" s="46" t="s">
        <v>425</v>
      </c>
      <c r="F565" s="46"/>
      <c r="G565" s="23" t="s">
        <v>84</v>
      </c>
      <c r="H565" s="26">
        <v>5.9000000000000003E-6</v>
      </c>
      <c r="I565" s="25">
        <v>79368.88</v>
      </c>
      <c r="J565" s="25">
        <v>0.46</v>
      </c>
    </row>
    <row r="566" spans="1:10" x14ac:dyDescent="0.25">
      <c r="A566" s="34"/>
      <c r="B566" s="34"/>
      <c r="C566" s="34"/>
      <c r="D566" s="34"/>
      <c r="E566" s="34" t="s">
        <v>76</v>
      </c>
      <c r="F566" s="35">
        <v>0</v>
      </c>
      <c r="G566" s="34" t="s">
        <v>77</v>
      </c>
      <c r="H566" s="35">
        <v>0</v>
      </c>
      <c r="I566" s="34" t="s">
        <v>78</v>
      </c>
      <c r="J566" s="35">
        <v>0</v>
      </c>
    </row>
    <row r="567" spans="1:10" x14ac:dyDescent="0.25">
      <c r="A567" s="34"/>
      <c r="B567" s="34"/>
      <c r="C567" s="34"/>
      <c r="D567" s="34"/>
      <c r="E567" s="34" t="s">
        <v>79</v>
      </c>
      <c r="F567" s="35">
        <v>1.1200000000000001</v>
      </c>
      <c r="G567" s="34"/>
      <c r="H567" s="47" t="s">
        <v>80</v>
      </c>
      <c r="I567" s="47"/>
      <c r="J567" s="35">
        <v>5.64</v>
      </c>
    </row>
    <row r="568" spans="1:10" ht="0.9" customHeight="1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</row>
    <row r="569" spans="1:10" ht="18" customHeight="1" x14ac:dyDescent="0.25">
      <c r="A569" s="2"/>
      <c r="B569" s="4" t="s">
        <v>43</v>
      </c>
      <c r="C569" s="2" t="s">
        <v>44</v>
      </c>
      <c r="D569" s="2" t="s">
        <v>10</v>
      </c>
      <c r="E569" s="42" t="s">
        <v>45</v>
      </c>
      <c r="F569" s="42"/>
      <c r="G569" s="3" t="s">
        <v>46</v>
      </c>
      <c r="H569" s="4" t="s">
        <v>11</v>
      </c>
      <c r="I569" s="4" t="s">
        <v>47</v>
      </c>
      <c r="J569" s="4" t="s">
        <v>12</v>
      </c>
    </row>
    <row r="570" spans="1:10" ht="65.099999999999994" customHeight="1" x14ac:dyDescent="0.25">
      <c r="A570" s="10" t="s">
        <v>48</v>
      </c>
      <c r="B570" s="12" t="s">
        <v>450</v>
      </c>
      <c r="C570" s="10" t="s">
        <v>50</v>
      </c>
      <c r="D570" s="10" t="s">
        <v>451</v>
      </c>
      <c r="E570" s="45" t="s">
        <v>416</v>
      </c>
      <c r="F570" s="45"/>
      <c r="G570" s="11" t="s">
        <v>61</v>
      </c>
      <c r="H570" s="15">
        <v>1</v>
      </c>
      <c r="I570" s="13">
        <v>11.19</v>
      </c>
      <c r="J570" s="13">
        <v>11.19</v>
      </c>
    </row>
    <row r="571" spans="1:10" ht="26.1" customHeight="1" x14ac:dyDescent="0.25">
      <c r="A571" s="22" t="s">
        <v>64</v>
      </c>
      <c r="B571" s="24" t="s">
        <v>460</v>
      </c>
      <c r="C571" s="22" t="s">
        <v>50</v>
      </c>
      <c r="D571" s="22" t="s">
        <v>461</v>
      </c>
      <c r="E571" s="46" t="s">
        <v>425</v>
      </c>
      <c r="F571" s="46"/>
      <c r="G571" s="23" t="s">
        <v>84</v>
      </c>
      <c r="H571" s="26">
        <v>1.4600000000000001E-5</v>
      </c>
      <c r="I571" s="25">
        <v>79368.88</v>
      </c>
      <c r="J571" s="25">
        <v>1.1499999999999999</v>
      </c>
    </row>
    <row r="572" spans="1:10" ht="51.9" customHeight="1" x14ac:dyDescent="0.25">
      <c r="A572" s="22" t="s">
        <v>64</v>
      </c>
      <c r="B572" s="24" t="s">
        <v>462</v>
      </c>
      <c r="C572" s="22" t="s">
        <v>50</v>
      </c>
      <c r="D572" s="22" t="s">
        <v>463</v>
      </c>
      <c r="E572" s="46" t="s">
        <v>425</v>
      </c>
      <c r="F572" s="46"/>
      <c r="G572" s="23" t="s">
        <v>84</v>
      </c>
      <c r="H572" s="26">
        <v>1.4100000000000001E-5</v>
      </c>
      <c r="I572" s="25">
        <v>712454.03</v>
      </c>
      <c r="J572" s="25">
        <v>10.039999999999999</v>
      </c>
    </row>
    <row r="573" spans="1:10" x14ac:dyDescent="0.25">
      <c r="A573" s="34"/>
      <c r="B573" s="34"/>
      <c r="C573" s="34"/>
      <c r="D573" s="34"/>
      <c r="E573" s="34" t="s">
        <v>76</v>
      </c>
      <c r="F573" s="35">
        <v>0</v>
      </c>
      <c r="G573" s="34" t="s">
        <v>77</v>
      </c>
      <c r="H573" s="35">
        <v>0</v>
      </c>
      <c r="I573" s="34" t="s">
        <v>78</v>
      </c>
      <c r="J573" s="35">
        <v>0</v>
      </c>
    </row>
    <row r="574" spans="1:10" x14ac:dyDescent="0.25">
      <c r="A574" s="34"/>
      <c r="B574" s="34"/>
      <c r="C574" s="34"/>
      <c r="D574" s="34"/>
      <c r="E574" s="34" t="s">
        <v>79</v>
      </c>
      <c r="F574" s="35">
        <v>2.78</v>
      </c>
      <c r="G574" s="34"/>
      <c r="H574" s="47" t="s">
        <v>80</v>
      </c>
      <c r="I574" s="47"/>
      <c r="J574" s="35">
        <v>13.97</v>
      </c>
    </row>
    <row r="575" spans="1:10" ht="0.9" customHeight="1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</row>
    <row r="576" spans="1:10" ht="18" customHeight="1" x14ac:dyDescent="0.25">
      <c r="A576" s="2"/>
      <c r="B576" s="4" t="s">
        <v>43</v>
      </c>
      <c r="C576" s="2" t="s">
        <v>44</v>
      </c>
      <c r="D576" s="2" t="s">
        <v>10</v>
      </c>
      <c r="E576" s="42" t="s">
        <v>45</v>
      </c>
      <c r="F576" s="42"/>
      <c r="G576" s="3" t="s">
        <v>46</v>
      </c>
      <c r="H576" s="4" t="s">
        <v>11</v>
      </c>
      <c r="I576" s="4" t="s">
        <v>47</v>
      </c>
      <c r="J576" s="4" t="s">
        <v>12</v>
      </c>
    </row>
    <row r="577" spans="1:10" ht="65.099999999999994" customHeight="1" x14ac:dyDescent="0.25">
      <c r="A577" s="10" t="s">
        <v>48</v>
      </c>
      <c r="B577" s="12" t="s">
        <v>458</v>
      </c>
      <c r="C577" s="10" t="s">
        <v>50</v>
      </c>
      <c r="D577" s="10" t="s">
        <v>459</v>
      </c>
      <c r="E577" s="45" t="s">
        <v>416</v>
      </c>
      <c r="F577" s="45"/>
      <c r="G577" s="11" t="s">
        <v>61</v>
      </c>
      <c r="H577" s="15">
        <v>1</v>
      </c>
      <c r="I577" s="13">
        <v>52.46</v>
      </c>
      <c r="J577" s="13">
        <v>52.46</v>
      </c>
    </row>
    <row r="578" spans="1:10" ht="51.9" customHeight="1" x14ac:dyDescent="0.25">
      <c r="A578" s="22" t="s">
        <v>64</v>
      </c>
      <c r="B578" s="24" t="s">
        <v>462</v>
      </c>
      <c r="C578" s="22" t="s">
        <v>50</v>
      </c>
      <c r="D578" s="22" t="s">
        <v>463</v>
      </c>
      <c r="E578" s="46" t="s">
        <v>425</v>
      </c>
      <c r="F578" s="46"/>
      <c r="G578" s="23" t="s">
        <v>84</v>
      </c>
      <c r="H578" s="26">
        <v>6.4200000000000002E-5</v>
      </c>
      <c r="I578" s="25">
        <v>712454.03</v>
      </c>
      <c r="J578" s="25">
        <v>45.73</v>
      </c>
    </row>
    <row r="579" spans="1:10" ht="26.1" customHeight="1" x14ac:dyDescent="0.25">
      <c r="A579" s="22" t="s">
        <v>64</v>
      </c>
      <c r="B579" s="24" t="s">
        <v>460</v>
      </c>
      <c r="C579" s="22" t="s">
        <v>50</v>
      </c>
      <c r="D579" s="22" t="s">
        <v>461</v>
      </c>
      <c r="E579" s="46" t="s">
        <v>425</v>
      </c>
      <c r="F579" s="46"/>
      <c r="G579" s="23" t="s">
        <v>84</v>
      </c>
      <c r="H579" s="26">
        <v>8.4900000000000004E-5</v>
      </c>
      <c r="I579" s="25">
        <v>79368.88</v>
      </c>
      <c r="J579" s="25">
        <v>6.73</v>
      </c>
    </row>
    <row r="580" spans="1:10" x14ac:dyDescent="0.25">
      <c r="A580" s="34"/>
      <c r="B580" s="34"/>
      <c r="C580" s="34"/>
      <c r="D580" s="34"/>
      <c r="E580" s="34" t="s">
        <v>76</v>
      </c>
      <c r="F580" s="35">
        <v>0</v>
      </c>
      <c r="G580" s="34" t="s">
        <v>77</v>
      </c>
      <c r="H580" s="35">
        <v>0</v>
      </c>
      <c r="I580" s="34" t="s">
        <v>78</v>
      </c>
      <c r="J580" s="35">
        <v>0</v>
      </c>
    </row>
    <row r="581" spans="1:10" x14ac:dyDescent="0.25">
      <c r="A581" s="34"/>
      <c r="B581" s="34"/>
      <c r="C581" s="34"/>
      <c r="D581" s="34"/>
      <c r="E581" s="34" t="s">
        <v>79</v>
      </c>
      <c r="F581" s="35">
        <v>13.04</v>
      </c>
      <c r="G581" s="34"/>
      <c r="H581" s="47" t="s">
        <v>80</v>
      </c>
      <c r="I581" s="47"/>
      <c r="J581" s="35">
        <v>65.5</v>
      </c>
    </row>
    <row r="582" spans="1:10" ht="0.9" customHeight="1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</row>
    <row r="583" spans="1:10" ht="18" customHeight="1" x14ac:dyDescent="0.25">
      <c r="A583" s="2"/>
      <c r="B583" s="4" t="s">
        <v>43</v>
      </c>
      <c r="C583" s="2" t="s">
        <v>44</v>
      </c>
      <c r="D583" s="2" t="s">
        <v>10</v>
      </c>
      <c r="E583" s="42" t="s">
        <v>45</v>
      </c>
      <c r="F583" s="42"/>
      <c r="G583" s="3" t="s">
        <v>46</v>
      </c>
      <c r="H583" s="4" t="s">
        <v>11</v>
      </c>
      <c r="I583" s="4" t="s">
        <v>47</v>
      </c>
      <c r="J583" s="4" t="s">
        <v>12</v>
      </c>
    </row>
    <row r="584" spans="1:10" ht="65.099999999999994" customHeight="1" x14ac:dyDescent="0.25">
      <c r="A584" s="10" t="s">
        <v>48</v>
      </c>
      <c r="B584" s="12" t="s">
        <v>456</v>
      </c>
      <c r="C584" s="10" t="s">
        <v>50</v>
      </c>
      <c r="D584" s="10" t="s">
        <v>457</v>
      </c>
      <c r="E584" s="45" t="s">
        <v>416</v>
      </c>
      <c r="F584" s="45"/>
      <c r="G584" s="11" t="s">
        <v>61</v>
      </c>
      <c r="H584" s="15">
        <v>1</v>
      </c>
      <c r="I584" s="13">
        <v>158.55000000000001</v>
      </c>
      <c r="J584" s="13">
        <v>158.55000000000001</v>
      </c>
    </row>
    <row r="585" spans="1:10" ht="26.1" customHeight="1" x14ac:dyDescent="0.25">
      <c r="A585" s="22" t="s">
        <v>64</v>
      </c>
      <c r="B585" s="24" t="s">
        <v>464</v>
      </c>
      <c r="C585" s="22" t="s">
        <v>50</v>
      </c>
      <c r="D585" s="22" t="s">
        <v>465</v>
      </c>
      <c r="E585" s="46" t="s">
        <v>67</v>
      </c>
      <c r="F585" s="46"/>
      <c r="G585" s="23" t="s">
        <v>116</v>
      </c>
      <c r="H585" s="26">
        <v>23.7</v>
      </c>
      <c r="I585" s="25">
        <v>6.69</v>
      </c>
      <c r="J585" s="25">
        <v>158.55000000000001</v>
      </c>
    </row>
    <row r="586" spans="1:10" x14ac:dyDescent="0.25">
      <c r="A586" s="34"/>
      <c r="B586" s="34"/>
      <c r="C586" s="34"/>
      <c r="D586" s="34"/>
      <c r="E586" s="34" t="s">
        <v>76</v>
      </c>
      <c r="F586" s="35">
        <v>0</v>
      </c>
      <c r="G586" s="34" t="s">
        <v>77</v>
      </c>
      <c r="H586" s="35">
        <v>0</v>
      </c>
      <c r="I586" s="34" t="s">
        <v>78</v>
      </c>
      <c r="J586" s="35">
        <v>0</v>
      </c>
    </row>
    <row r="587" spans="1:10" x14ac:dyDescent="0.25">
      <c r="A587" s="34"/>
      <c r="B587" s="34"/>
      <c r="C587" s="34"/>
      <c r="D587" s="34"/>
      <c r="E587" s="34" t="s">
        <v>79</v>
      </c>
      <c r="F587" s="35">
        <v>39.43</v>
      </c>
      <c r="G587" s="34"/>
      <c r="H587" s="47" t="s">
        <v>80</v>
      </c>
      <c r="I587" s="47"/>
      <c r="J587" s="35">
        <v>197.98</v>
      </c>
    </row>
    <row r="588" spans="1:10" ht="0.9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</row>
    <row r="589" spans="1:10" ht="18" customHeight="1" x14ac:dyDescent="0.25">
      <c r="A589" s="2"/>
      <c r="B589" s="4" t="s">
        <v>43</v>
      </c>
      <c r="C589" s="2" t="s">
        <v>44</v>
      </c>
      <c r="D589" s="2" t="s">
        <v>10</v>
      </c>
      <c r="E589" s="42" t="s">
        <v>45</v>
      </c>
      <c r="F589" s="42"/>
      <c r="G589" s="3" t="s">
        <v>46</v>
      </c>
      <c r="H589" s="4" t="s">
        <v>11</v>
      </c>
      <c r="I589" s="4" t="s">
        <v>47</v>
      </c>
      <c r="J589" s="4" t="s">
        <v>12</v>
      </c>
    </row>
    <row r="590" spans="1:10" ht="65.099999999999994" customHeight="1" x14ac:dyDescent="0.25">
      <c r="A590" s="10" t="s">
        <v>48</v>
      </c>
      <c r="B590" s="12" t="s">
        <v>129</v>
      </c>
      <c r="C590" s="10" t="s">
        <v>50</v>
      </c>
      <c r="D590" s="10" t="s">
        <v>130</v>
      </c>
      <c r="E590" s="45" t="s">
        <v>101</v>
      </c>
      <c r="F590" s="45"/>
      <c r="G590" s="11" t="s">
        <v>102</v>
      </c>
      <c r="H590" s="15">
        <v>1</v>
      </c>
      <c r="I590" s="13">
        <v>82.76</v>
      </c>
      <c r="J590" s="13">
        <v>82.76</v>
      </c>
    </row>
    <row r="591" spans="1:10" ht="24" customHeight="1" x14ac:dyDescent="0.25">
      <c r="A591" s="17" t="s">
        <v>54</v>
      </c>
      <c r="B591" s="19" t="s">
        <v>466</v>
      </c>
      <c r="C591" s="17" t="s">
        <v>50</v>
      </c>
      <c r="D591" s="17" t="s">
        <v>467</v>
      </c>
      <c r="E591" s="48" t="s">
        <v>60</v>
      </c>
      <c r="F591" s="48"/>
      <c r="G591" s="18" t="s">
        <v>61</v>
      </c>
      <c r="H591" s="21">
        <v>1</v>
      </c>
      <c r="I591" s="20">
        <v>37.33</v>
      </c>
      <c r="J591" s="20">
        <v>37.33</v>
      </c>
    </row>
    <row r="592" spans="1:10" ht="65.099999999999994" customHeight="1" x14ac:dyDescent="0.25">
      <c r="A592" s="17" t="s">
        <v>54</v>
      </c>
      <c r="B592" s="19" t="s">
        <v>468</v>
      </c>
      <c r="C592" s="17" t="s">
        <v>50</v>
      </c>
      <c r="D592" s="17" t="s">
        <v>469</v>
      </c>
      <c r="E592" s="48" t="s">
        <v>416</v>
      </c>
      <c r="F592" s="48"/>
      <c r="G592" s="18" t="s">
        <v>61</v>
      </c>
      <c r="H592" s="21">
        <v>1</v>
      </c>
      <c r="I592" s="20">
        <v>11.36</v>
      </c>
      <c r="J592" s="20">
        <v>11.36</v>
      </c>
    </row>
    <row r="593" spans="1:10" ht="65.099999999999994" customHeight="1" x14ac:dyDescent="0.25">
      <c r="A593" s="17" t="s">
        <v>54</v>
      </c>
      <c r="B593" s="19" t="s">
        <v>470</v>
      </c>
      <c r="C593" s="17" t="s">
        <v>50</v>
      </c>
      <c r="D593" s="17" t="s">
        <v>471</v>
      </c>
      <c r="E593" s="48" t="s">
        <v>416</v>
      </c>
      <c r="F593" s="48"/>
      <c r="G593" s="18" t="s">
        <v>61</v>
      </c>
      <c r="H593" s="21">
        <v>1</v>
      </c>
      <c r="I593" s="20">
        <v>4.59</v>
      </c>
      <c r="J593" s="20">
        <v>4.59</v>
      </c>
    </row>
    <row r="594" spans="1:10" ht="65.099999999999994" customHeight="1" x14ac:dyDescent="0.25">
      <c r="A594" s="17" t="s">
        <v>54</v>
      </c>
      <c r="B594" s="19" t="s">
        <v>472</v>
      </c>
      <c r="C594" s="17" t="s">
        <v>50</v>
      </c>
      <c r="D594" s="17" t="s">
        <v>473</v>
      </c>
      <c r="E594" s="48" t="s">
        <v>416</v>
      </c>
      <c r="F594" s="48"/>
      <c r="G594" s="18" t="s">
        <v>61</v>
      </c>
      <c r="H594" s="21">
        <v>1</v>
      </c>
      <c r="I594" s="20">
        <v>29.48</v>
      </c>
      <c r="J594" s="20">
        <v>29.48</v>
      </c>
    </row>
    <row r="595" spans="1:10" x14ac:dyDescent="0.25">
      <c r="A595" s="34"/>
      <c r="B595" s="34"/>
      <c r="C595" s="34"/>
      <c r="D595" s="34"/>
      <c r="E595" s="34" t="s">
        <v>76</v>
      </c>
      <c r="F595" s="35">
        <v>15.04</v>
      </c>
      <c r="G595" s="34" t="s">
        <v>77</v>
      </c>
      <c r="H595" s="35">
        <v>15.86</v>
      </c>
      <c r="I595" s="34" t="s">
        <v>78</v>
      </c>
      <c r="J595" s="35">
        <v>30.9</v>
      </c>
    </row>
    <row r="596" spans="1:10" x14ac:dyDescent="0.25">
      <c r="A596" s="34"/>
      <c r="B596" s="34"/>
      <c r="C596" s="34"/>
      <c r="D596" s="34"/>
      <c r="E596" s="34" t="s">
        <v>79</v>
      </c>
      <c r="F596" s="35">
        <v>20.58</v>
      </c>
      <c r="G596" s="34"/>
      <c r="H596" s="47" t="s">
        <v>80</v>
      </c>
      <c r="I596" s="47"/>
      <c r="J596" s="35">
        <v>103.34</v>
      </c>
    </row>
    <row r="597" spans="1:10" ht="0.9" customHeight="1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</row>
    <row r="598" spans="1:10" ht="18" customHeight="1" x14ac:dyDescent="0.25">
      <c r="A598" s="2"/>
      <c r="B598" s="4" t="s">
        <v>43</v>
      </c>
      <c r="C598" s="2" t="s">
        <v>44</v>
      </c>
      <c r="D598" s="2" t="s">
        <v>10</v>
      </c>
      <c r="E598" s="42" t="s">
        <v>45</v>
      </c>
      <c r="F598" s="42"/>
      <c r="G598" s="3" t="s">
        <v>46</v>
      </c>
      <c r="H598" s="4" t="s">
        <v>11</v>
      </c>
      <c r="I598" s="4" t="s">
        <v>47</v>
      </c>
      <c r="J598" s="4" t="s">
        <v>12</v>
      </c>
    </row>
    <row r="599" spans="1:10" ht="65.099999999999994" customHeight="1" x14ac:dyDescent="0.25">
      <c r="A599" s="10" t="s">
        <v>48</v>
      </c>
      <c r="B599" s="12" t="s">
        <v>127</v>
      </c>
      <c r="C599" s="10" t="s">
        <v>50</v>
      </c>
      <c r="D599" s="10" t="s">
        <v>128</v>
      </c>
      <c r="E599" s="45" t="s">
        <v>101</v>
      </c>
      <c r="F599" s="45"/>
      <c r="G599" s="11" t="s">
        <v>107</v>
      </c>
      <c r="H599" s="15">
        <v>1</v>
      </c>
      <c r="I599" s="13">
        <v>350.04</v>
      </c>
      <c r="J599" s="13">
        <v>350.04</v>
      </c>
    </row>
    <row r="600" spans="1:10" ht="65.099999999999994" customHeight="1" x14ac:dyDescent="0.25">
      <c r="A600" s="17" t="s">
        <v>54</v>
      </c>
      <c r="B600" s="19" t="s">
        <v>472</v>
      </c>
      <c r="C600" s="17" t="s">
        <v>50</v>
      </c>
      <c r="D600" s="17" t="s">
        <v>473</v>
      </c>
      <c r="E600" s="48" t="s">
        <v>416</v>
      </c>
      <c r="F600" s="48"/>
      <c r="G600" s="18" t="s">
        <v>61</v>
      </c>
      <c r="H600" s="21">
        <v>1</v>
      </c>
      <c r="I600" s="20">
        <v>29.48</v>
      </c>
      <c r="J600" s="20">
        <v>29.48</v>
      </c>
    </row>
    <row r="601" spans="1:10" ht="65.099999999999994" customHeight="1" x14ac:dyDescent="0.25">
      <c r="A601" s="17" t="s">
        <v>54</v>
      </c>
      <c r="B601" s="19" t="s">
        <v>468</v>
      </c>
      <c r="C601" s="17" t="s">
        <v>50</v>
      </c>
      <c r="D601" s="17" t="s">
        <v>469</v>
      </c>
      <c r="E601" s="48" t="s">
        <v>416</v>
      </c>
      <c r="F601" s="48"/>
      <c r="G601" s="18" t="s">
        <v>61</v>
      </c>
      <c r="H601" s="21">
        <v>1</v>
      </c>
      <c r="I601" s="20">
        <v>11.36</v>
      </c>
      <c r="J601" s="20">
        <v>11.36</v>
      </c>
    </row>
    <row r="602" spans="1:10" ht="24" customHeight="1" x14ac:dyDescent="0.25">
      <c r="A602" s="17" t="s">
        <v>54</v>
      </c>
      <c r="B602" s="19" t="s">
        <v>466</v>
      </c>
      <c r="C602" s="17" t="s">
        <v>50</v>
      </c>
      <c r="D602" s="17" t="s">
        <v>467</v>
      </c>
      <c r="E602" s="48" t="s">
        <v>60</v>
      </c>
      <c r="F602" s="48"/>
      <c r="G602" s="18" t="s">
        <v>61</v>
      </c>
      <c r="H602" s="21">
        <v>1</v>
      </c>
      <c r="I602" s="20">
        <v>37.33</v>
      </c>
      <c r="J602" s="20">
        <v>37.33</v>
      </c>
    </row>
    <row r="603" spans="1:10" ht="65.099999999999994" customHeight="1" x14ac:dyDescent="0.25">
      <c r="A603" s="17" t="s">
        <v>54</v>
      </c>
      <c r="B603" s="19" t="s">
        <v>474</v>
      </c>
      <c r="C603" s="17" t="s">
        <v>50</v>
      </c>
      <c r="D603" s="17" t="s">
        <v>475</v>
      </c>
      <c r="E603" s="48" t="s">
        <v>416</v>
      </c>
      <c r="F603" s="48"/>
      <c r="G603" s="18" t="s">
        <v>61</v>
      </c>
      <c r="H603" s="21">
        <v>1</v>
      </c>
      <c r="I603" s="20">
        <v>52.13</v>
      </c>
      <c r="J603" s="20">
        <v>52.13</v>
      </c>
    </row>
    <row r="604" spans="1:10" ht="65.099999999999994" customHeight="1" x14ac:dyDescent="0.25">
      <c r="A604" s="17" t="s">
        <v>54</v>
      </c>
      <c r="B604" s="19" t="s">
        <v>470</v>
      </c>
      <c r="C604" s="17" t="s">
        <v>50</v>
      </c>
      <c r="D604" s="17" t="s">
        <v>471</v>
      </c>
      <c r="E604" s="48" t="s">
        <v>416</v>
      </c>
      <c r="F604" s="48"/>
      <c r="G604" s="18" t="s">
        <v>61</v>
      </c>
      <c r="H604" s="21">
        <v>1</v>
      </c>
      <c r="I604" s="20">
        <v>4.59</v>
      </c>
      <c r="J604" s="20">
        <v>4.59</v>
      </c>
    </row>
    <row r="605" spans="1:10" ht="65.099999999999994" customHeight="1" x14ac:dyDescent="0.25">
      <c r="A605" s="17" t="s">
        <v>54</v>
      </c>
      <c r="B605" s="19" t="s">
        <v>476</v>
      </c>
      <c r="C605" s="17" t="s">
        <v>50</v>
      </c>
      <c r="D605" s="17" t="s">
        <v>477</v>
      </c>
      <c r="E605" s="48" t="s">
        <v>416</v>
      </c>
      <c r="F605" s="48"/>
      <c r="G605" s="18" t="s">
        <v>61</v>
      </c>
      <c r="H605" s="21">
        <v>1</v>
      </c>
      <c r="I605" s="20">
        <v>215.15</v>
      </c>
      <c r="J605" s="20">
        <v>215.15</v>
      </c>
    </row>
    <row r="606" spans="1:10" x14ac:dyDescent="0.25">
      <c r="A606" s="34"/>
      <c r="B606" s="34"/>
      <c r="C606" s="34"/>
      <c r="D606" s="34"/>
      <c r="E606" s="34" t="s">
        <v>76</v>
      </c>
      <c r="F606" s="35">
        <v>15.04</v>
      </c>
      <c r="G606" s="34" t="s">
        <v>77</v>
      </c>
      <c r="H606" s="35">
        <v>15.86</v>
      </c>
      <c r="I606" s="34" t="s">
        <v>78</v>
      </c>
      <c r="J606" s="35">
        <v>30.9</v>
      </c>
    </row>
    <row r="607" spans="1:10" x14ac:dyDescent="0.25">
      <c r="A607" s="34"/>
      <c r="B607" s="34"/>
      <c r="C607" s="34"/>
      <c r="D607" s="34"/>
      <c r="E607" s="34" t="s">
        <v>79</v>
      </c>
      <c r="F607" s="35">
        <v>87.05</v>
      </c>
      <c r="G607" s="34"/>
      <c r="H607" s="47" t="s">
        <v>80</v>
      </c>
      <c r="I607" s="47"/>
      <c r="J607" s="35">
        <v>437.09</v>
      </c>
    </row>
    <row r="608" spans="1:10" ht="0.9" customHeight="1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</row>
    <row r="609" spans="1:10" ht="18" customHeight="1" x14ac:dyDescent="0.25">
      <c r="A609" s="2"/>
      <c r="B609" s="4" t="s">
        <v>43</v>
      </c>
      <c r="C609" s="2" t="s">
        <v>44</v>
      </c>
      <c r="D609" s="2" t="s">
        <v>10</v>
      </c>
      <c r="E609" s="42" t="s">
        <v>45</v>
      </c>
      <c r="F609" s="42"/>
      <c r="G609" s="3" t="s">
        <v>46</v>
      </c>
      <c r="H609" s="4" t="s">
        <v>11</v>
      </c>
      <c r="I609" s="4" t="s">
        <v>47</v>
      </c>
      <c r="J609" s="4" t="s">
        <v>12</v>
      </c>
    </row>
    <row r="610" spans="1:10" ht="65.099999999999994" customHeight="1" x14ac:dyDescent="0.25">
      <c r="A610" s="10" t="s">
        <v>48</v>
      </c>
      <c r="B610" s="12" t="s">
        <v>472</v>
      </c>
      <c r="C610" s="10" t="s">
        <v>50</v>
      </c>
      <c r="D610" s="10" t="s">
        <v>473</v>
      </c>
      <c r="E610" s="45" t="s">
        <v>416</v>
      </c>
      <c r="F610" s="45"/>
      <c r="G610" s="11" t="s">
        <v>61</v>
      </c>
      <c r="H610" s="15">
        <v>1</v>
      </c>
      <c r="I610" s="13">
        <v>29.48</v>
      </c>
      <c r="J610" s="13">
        <v>29.48</v>
      </c>
    </row>
    <row r="611" spans="1:10" ht="51.9" customHeight="1" x14ac:dyDescent="0.25">
      <c r="A611" s="22" t="s">
        <v>64</v>
      </c>
      <c r="B611" s="24" t="s">
        <v>462</v>
      </c>
      <c r="C611" s="22" t="s">
        <v>50</v>
      </c>
      <c r="D611" s="22" t="s">
        <v>463</v>
      </c>
      <c r="E611" s="46" t="s">
        <v>425</v>
      </c>
      <c r="F611" s="46"/>
      <c r="G611" s="23" t="s">
        <v>84</v>
      </c>
      <c r="H611" s="26">
        <v>3.43E-5</v>
      </c>
      <c r="I611" s="25">
        <v>712454.03</v>
      </c>
      <c r="J611" s="25">
        <v>24.43</v>
      </c>
    </row>
    <row r="612" spans="1:10" ht="51.9" customHeight="1" x14ac:dyDescent="0.25">
      <c r="A612" s="22" t="s">
        <v>64</v>
      </c>
      <c r="B612" s="24" t="s">
        <v>478</v>
      </c>
      <c r="C612" s="22" t="s">
        <v>50</v>
      </c>
      <c r="D612" s="22" t="s">
        <v>479</v>
      </c>
      <c r="E612" s="46" t="s">
        <v>425</v>
      </c>
      <c r="F612" s="46"/>
      <c r="G612" s="23" t="s">
        <v>84</v>
      </c>
      <c r="H612" s="26">
        <v>5.5099999999999998E-5</v>
      </c>
      <c r="I612" s="25">
        <v>91750</v>
      </c>
      <c r="J612" s="25">
        <v>5.05</v>
      </c>
    </row>
    <row r="613" spans="1:10" x14ac:dyDescent="0.25">
      <c r="A613" s="34"/>
      <c r="B613" s="34"/>
      <c r="C613" s="34"/>
      <c r="D613" s="34"/>
      <c r="E613" s="34" t="s">
        <v>76</v>
      </c>
      <c r="F613" s="35">
        <v>0</v>
      </c>
      <c r="G613" s="34" t="s">
        <v>77</v>
      </c>
      <c r="H613" s="35">
        <v>0</v>
      </c>
      <c r="I613" s="34" t="s">
        <v>78</v>
      </c>
      <c r="J613" s="35">
        <v>0</v>
      </c>
    </row>
    <row r="614" spans="1:10" x14ac:dyDescent="0.25">
      <c r="A614" s="34"/>
      <c r="B614" s="34"/>
      <c r="C614" s="34"/>
      <c r="D614" s="34"/>
      <c r="E614" s="34" t="s">
        <v>79</v>
      </c>
      <c r="F614" s="35">
        <v>7.33</v>
      </c>
      <c r="G614" s="34"/>
      <c r="H614" s="47" t="s">
        <v>80</v>
      </c>
      <c r="I614" s="47"/>
      <c r="J614" s="35">
        <v>36.81</v>
      </c>
    </row>
    <row r="615" spans="1:10" ht="0.9" customHeight="1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</row>
    <row r="616" spans="1:10" ht="18" customHeight="1" x14ac:dyDescent="0.25">
      <c r="A616" s="2"/>
      <c r="B616" s="4" t="s">
        <v>43</v>
      </c>
      <c r="C616" s="2" t="s">
        <v>44</v>
      </c>
      <c r="D616" s="2" t="s">
        <v>10</v>
      </c>
      <c r="E616" s="42" t="s">
        <v>45</v>
      </c>
      <c r="F616" s="42"/>
      <c r="G616" s="3" t="s">
        <v>46</v>
      </c>
      <c r="H616" s="4" t="s">
        <v>11</v>
      </c>
      <c r="I616" s="4" t="s">
        <v>47</v>
      </c>
      <c r="J616" s="4" t="s">
        <v>12</v>
      </c>
    </row>
    <row r="617" spans="1:10" ht="65.099999999999994" customHeight="1" x14ac:dyDescent="0.25">
      <c r="A617" s="10" t="s">
        <v>48</v>
      </c>
      <c r="B617" s="12" t="s">
        <v>470</v>
      </c>
      <c r="C617" s="10" t="s">
        <v>50</v>
      </c>
      <c r="D617" s="10" t="s">
        <v>471</v>
      </c>
      <c r="E617" s="45" t="s">
        <v>416</v>
      </c>
      <c r="F617" s="45"/>
      <c r="G617" s="11" t="s">
        <v>61</v>
      </c>
      <c r="H617" s="15">
        <v>1</v>
      </c>
      <c r="I617" s="13">
        <v>4.59</v>
      </c>
      <c r="J617" s="13">
        <v>4.59</v>
      </c>
    </row>
    <row r="618" spans="1:10" ht="51.9" customHeight="1" x14ac:dyDescent="0.25">
      <c r="A618" s="22" t="s">
        <v>64</v>
      </c>
      <c r="B618" s="24" t="s">
        <v>462</v>
      </c>
      <c r="C618" s="22" t="s">
        <v>50</v>
      </c>
      <c r="D618" s="22" t="s">
        <v>463</v>
      </c>
      <c r="E618" s="46" t="s">
        <v>425</v>
      </c>
      <c r="F618" s="46"/>
      <c r="G618" s="23" t="s">
        <v>84</v>
      </c>
      <c r="H618" s="26">
        <v>5.6999999999999996E-6</v>
      </c>
      <c r="I618" s="25">
        <v>712454.03</v>
      </c>
      <c r="J618" s="25">
        <v>4.0599999999999996</v>
      </c>
    </row>
    <row r="619" spans="1:10" ht="51.9" customHeight="1" x14ac:dyDescent="0.25">
      <c r="A619" s="22" t="s">
        <v>64</v>
      </c>
      <c r="B619" s="24" t="s">
        <v>478</v>
      </c>
      <c r="C619" s="22" t="s">
        <v>50</v>
      </c>
      <c r="D619" s="22" t="s">
        <v>479</v>
      </c>
      <c r="E619" s="46" t="s">
        <v>425</v>
      </c>
      <c r="F619" s="46"/>
      <c r="G619" s="23" t="s">
        <v>84</v>
      </c>
      <c r="H619" s="26">
        <v>5.8000000000000004E-6</v>
      </c>
      <c r="I619" s="25">
        <v>91750</v>
      </c>
      <c r="J619" s="25">
        <v>0.53</v>
      </c>
    </row>
    <row r="620" spans="1:10" x14ac:dyDescent="0.25">
      <c r="A620" s="34"/>
      <c r="B620" s="34"/>
      <c r="C620" s="34"/>
      <c r="D620" s="34"/>
      <c r="E620" s="34" t="s">
        <v>76</v>
      </c>
      <c r="F620" s="35">
        <v>0</v>
      </c>
      <c r="G620" s="34" t="s">
        <v>77</v>
      </c>
      <c r="H620" s="35">
        <v>0</v>
      </c>
      <c r="I620" s="34" t="s">
        <v>78</v>
      </c>
      <c r="J620" s="35">
        <v>0</v>
      </c>
    </row>
    <row r="621" spans="1:10" x14ac:dyDescent="0.25">
      <c r="A621" s="34"/>
      <c r="B621" s="34"/>
      <c r="C621" s="34"/>
      <c r="D621" s="34"/>
      <c r="E621" s="34" t="s">
        <v>79</v>
      </c>
      <c r="F621" s="35">
        <v>1.1399999999999999</v>
      </c>
      <c r="G621" s="34"/>
      <c r="H621" s="47" t="s">
        <v>80</v>
      </c>
      <c r="I621" s="47"/>
      <c r="J621" s="35">
        <v>5.73</v>
      </c>
    </row>
    <row r="622" spans="1:10" ht="0.9" customHeight="1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</row>
    <row r="623" spans="1:10" ht="18" customHeight="1" x14ac:dyDescent="0.25">
      <c r="A623" s="2"/>
      <c r="B623" s="4" t="s">
        <v>43</v>
      </c>
      <c r="C623" s="2" t="s">
        <v>44</v>
      </c>
      <c r="D623" s="2" t="s">
        <v>10</v>
      </c>
      <c r="E623" s="42" t="s">
        <v>45</v>
      </c>
      <c r="F623" s="42"/>
      <c r="G623" s="3" t="s">
        <v>46</v>
      </c>
      <c r="H623" s="4" t="s">
        <v>11</v>
      </c>
      <c r="I623" s="4" t="s">
        <v>47</v>
      </c>
      <c r="J623" s="4" t="s">
        <v>12</v>
      </c>
    </row>
    <row r="624" spans="1:10" ht="65.099999999999994" customHeight="1" x14ac:dyDescent="0.25">
      <c r="A624" s="10" t="s">
        <v>48</v>
      </c>
      <c r="B624" s="12" t="s">
        <v>468</v>
      </c>
      <c r="C624" s="10" t="s">
        <v>50</v>
      </c>
      <c r="D624" s="10" t="s">
        <v>469</v>
      </c>
      <c r="E624" s="45" t="s">
        <v>416</v>
      </c>
      <c r="F624" s="45"/>
      <c r="G624" s="11" t="s">
        <v>61</v>
      </c>
      <c r="H624" s="15">
        <v>1</v>
      </c>
      <c r="I624" s="13">
        <v>11.36</v>
      </c>
      <c r="J624" s="13">
        <v>11.36</v>
      </c>
    </row>
    <row r="625" spans="1:10" ht="51.9" customHeight="1" x14ac:dyDescent="0.25">
      <c r="A625" s="22" t="s">
        <v>64</v>
      </c>
      <c r="B625" s="24" t="s">
        <v>478</v>
      </c>
      <c r="C625" s="22" t="s">
        <v>50</v>
      </c>
      <c r="D625" s="22" t="s">
        <v>479</v>
      </c>
      <c r="E625" s="46" t="s">
        <v>425</v>
      </c>
      <c r="F625" s="46"/>
      <c r="G625" s="23" t="s">
        <v>84</v>
      </c>
      <c r="H625" s="26">
        <v>1.4399999999999999E-5</v>
      </c>
      <c r="I625" s="25">
        <v>91750</v>
      </c>
      <c r="J625" s="25">
        <v>1.32</v>
      </c>
    </row>
    <row r="626" spans="1:10" ht="51.9" customHeight="1" x14ac:dyDescent="0.25">
      <c r="A626" s="22" t="s">
        <v>64</v>
      </c>
      <c r="B626" s="24" t="s">
        <v>462</v>
      </c>
      <c r="C626" s="22" t="s">
        <v>50</v>
      </c>
      <c r="D626" s="22" t="s">
        <v>463</v>
      </c>
      <c r="E626" s="46" t="s">
        <v>425</v>
      </c>
      <c r="F626" s="46"/>
      <c r="G626" s="23" t="s">
        <v>84</v>
      </c>
      <c r="H626" s="26">
        <v>1.4100000000000001E-5</v>
      </c>
      <c r="I626" s="25">
        <v>712454.03</v>
      </c>
      <c r="J626" s="25">
        <v>10.039999999999999</v>
      </c>
    </row>
    <row r="627" spans="1:10" x14ac:dyDescent="0.25">
      <c r="A627" s="34"/>
      <c r="B627" s="34"/>
      <c r="C627" s="34"/>
      <c r="D627" s="34"/>
      <c r="E627" s="34" t="s">
        <v>76</v>
      </c>
      <c r="F627" s="35">
        <v>0</v>
      </c>
      <c r="G627" s="34" t="s">
        <v>77</v>
      </c>
      <c r="H627" s="35">
        <v>0</v>
      </c>
      <c r="I627" s="34" t="s">
        <v>78</v>
      </c>
      <c r="J627" s="35">
        <v>0</v>
      </c>
    </row>
    <row r="628" spans="1:10" x14ac:dyDescent="0.25">
      <c r="A628" s="34"/>
      <c r="B628" s="34"/>
      <c r="C628" s="34"/>
      <c r="D628" s="34"/>
      <c r="E628" s="34" t="s">
        <v>79</v>
      </c>
      <c r="F628" s="35">
        <v>2.82</v>
      </c>
      <c r="G628" s="34"/>
      <c r="H628" s="47" t="s">
        <v>80</v>
      </c>
      <c r="I628" s="47"/>
      <c r="J628" s="35">
        <v>14.18</v>
      </c>
    </row>
    <row r="629" spans="1:10" ht="0.9" customHeight="1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</row>
    <row r="630" spans="1:10" ht="18" customHeight="1" x14ac:dyDescent="0.25">
      <c r="A630" s="2"/>
      <c r="B630" s="4" t="s">
        <v>43</v>
      </c>
      <c r="C630" s="2" t="s">
        <v>44</v>
      </c>
      <c r="D630" s="2" t="s">
        <v>10</v>
      </c>
      <c r="E630" s="42" t="s">
        <v>45</v>
      </c>
      <c r="F630" s="42"/>
      <c r="G630" s="3" t="s">
        <v>46</v>
      </c>
      <c r="H630" s="4" t="s">
        <v>11</v>
      </c>
      <c r="I630" s="4" t="s">
        <v>47</v>
      </c>
      <c r="J630" s="4" t="s">
        <v>12</v>
      </c>
    </row>
    <row r="631" spans="1:10" ht="65.099999999999994" customHeight="1" x14ac:dyDescent="0.25">
      <c r="A631" s="10" t="s">
        <v>48</v>
      </c>
      <c r="B631" s="12" t="s">
        <v>474</v>
      </c>
      <c r="C631" s="10" t="s">
        <v>50</v>
      </c>
      <c r="D631" s="10" t="s">
        <v>475</v>
      </c>
      <c r="E631" s="45" t="s">
        <v>416</v>
      </c>
      <c r="F631" s="45"/>
      <c r="G631" s="11" t="s">
        <v>61</v>
      </c>
      <c r="H631" s="15">
        <v>1</v>
      </c>
      <c r="I631" s="13">
        <v>52.13</v>
      </c>
      <c r="J631" s="13">
        <v>52.13</v>
      </c>
    </row>
    <row r="632" spans="1:10" ht="51.9" customHeight="1" x14ac:dyDescent="0.25">
      <c r="A632" s="22" t="s">
        <v>64</v>
      </c>
      <c r="B632" s="24" t="s">
        <v>462</v>
      </c>
      <c r="C632" s="22" t="s">
        <v>50</v>
      </c>
      <c r="D632" s="22" t="s">
        <v>463</v>
      </c>
      <c r="E632" s="46" t="s">
        <v>425</v>
      </c>
      <c r="F632" s="46"/>
      <c r="G632" s="23" t="s">
        <v>84</v>
      </c>
      <c r="H632" s="26">
        <v>6.4300000000000004E-5</v>
      </c>
      <c r="I632" s="25">
        <v>712454.03</v>
      </c>
      <c r="J632" s="25">
        <v>45.81</v>
      </c>
    </row>
    <row r="633" spans="1:10" ht="51.9" customHeight="1" x14ac:dyDescent="0.25">
      <c r="A633" s="22" t="s">
        <v>64</v>
      </c>
      <c r="B633" s="24" t="s">
        <v>478</v>
      </c>
      <c r="C633" s="22" t="s">
        <v>50</v>
      </c>
      <c r="D633" s="22" t="s">
        <v>479</v>
      </c>
      <c r="E633" s="46" t="s">
        <v>425</v>
      </c>
      <c r="F633" s="46"/>
      <c r="G633" s="23" t="s">
        <v>84</v>
      </c>
      <c r="H633" s="26">
        <v>6.8899999999999994E-5</v>
      </c>
      <c r="I633" s="25">
        <v>91750</v>
      </c>
      <c r="J633" s="25">
        <v>6.32</v>
      </c>
    </row>
    <row r="634" spans="1:10" x14ac:dyDescent="0.25">
      <c r="A634" s="34"/>
      <c r="B634" s="34"/>
      <c r="C634" s="34"/>
      <c r="D634" s="34"/>
      <c r="E634" s="34" t="s">
        <v>76</v>
      </c>
      <c r="F634" s="35">
        <v>0</v>
      </c>
      <c r="G634" s="34" t="s">
        <v>77</v>
      </c>
      <c r="H634" s="35">
        <v>0</v>
      </c>
      <c r="I634" s="34" t="s">
        <v>78</v>
      </c>
      <c r="J634" s="35">
        <v>0</v>
      </c>
    </row>
    <row r="635" spans="1:10" x14ac:dyDescent="0.25">
      <c r="A635" s="34"/>
      <c r="B635" s="34"/>
      <c r="C635" s="34"/>
      <c r="D635" s="34"/>
      <c r="E635" s="34" t="s">
        <v>79</v>
      </c>
      <c r="F635" s="35">
        <v>12.96</v>
      </c>
      <c r="G635" s="34"/>
      <c r="H635" s="47" t="s">
        <v>80</v>
      </c>
      <c r="I635" s="47"/>
      <c r="J635" s="35">
        <v>65.09</v>
      </c>
    </row>
    <row r="636" spans="1:10" ht="0.9" customHeight="1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</row>
    <row r="637" spans="1:10" ht="18" customHeight="1" x14ac:dyDescent="0.25">
      <c r="A637" s="2"/>
      <c r="B637" s="4" t="s">
        <v>43</v>
      </c>
      <c r="C637" s="2" t="s">
        <v>44</v>
      </c>
      <c r="D637" s="2" t="s">
        <v>10</v>
      </c>
      <c r="E637" s="42" t="s">
        <v>45</v>
      </c>
      <c r="F637" s="42"/>
      <c r="G637" s="3" t="s">
        <v>46</v>
      </c>
      <c r="H637" s="4" t="s">
        <v>11</v>
      </c>
      <c r="I637" s="4" t="s">
        <v>47</v>
      </c>
      <c r="J637" s="4" t="s">
        <v>12</v>
      </c>
    </row>
    <row r="638" spans="1:10" ht="65.099999999999994" customHeight="1" x14ac:dyDescent="0.25">
      <c r="A638" s="10" t="s">
        <v>48</v>
      </c>
      <c r="B638" s="12" t="s">
        <v>476</v>
      </c>
      <c r="C638" s="10" t="s">
        <v>50</v>
      </c>
      <c r="D638" s="10" t="s">
        <v>477</v>
      </c>
      <c r="E638" s="45" t="s">
        <v>416</v>
      </c>
      <c r="F638" s="45"/>
      <c r="G638" s="11" t="s">
        <v>61</v>
      </c>
      <c r="H638" s="15">
        <v>1</v>
      </c>
      <c r="I638" s="13">
        <v>215.15</v>
      </c>
      <c r="J638" s="13">
        <v>215.15</v>
      </c>
    </row>
    <row r="639" spans="1:10" ht="26.1" customHeight="1" x14ac:dyDescent="0.25">
      <c r="A639" s="22" t="s">
        <v>64</v>
      </c>
      <c r="B639" s="24" t="s">
        <v>464</v>
      </c>
      <c r="C639" s="22" t="s">
        <v>50</v>
      </c>
      <c r="D639" s="22" t="s">
        <v>465</v>
      </c>
      <c r="E639" s="46" t="s">
        <v>67</v>
      </c>
      <c r="F639" s="46"/>
      <c r="G639" s="23" t="s">
        <v>116</v>
      </c>
      <c r="H639" s="26">
        <v>32.159999999999997</v>
      </c>
      <c r="I639" s="25">
        <v>6.69</v>
      </c>
      <c r="J639" s="25">
        <v>215.15</v>
      </c>
    </row>
    <row r="640" spans="1:10" x14ac:dyDescent="0.25">
      <c r="A640" s="34"/>
      <c r="B640" s="34"/>
      <c r="C640" s="34"/>
      <c r="D640" s="34"/>
      <c r="E640" s="34" t="s">
        <v>76</v>
      </c>
      <c r="F640" s="35">
        <v>0</v>
      </c>
      <c r="G640" s="34" t="s">
        <v>77</v>
      </c>
      <c r="H640" s="35">
        <v>0</v>
      </c>
      <c r="I640" s="34" t="s">
        <v>78</v>
      </c>
      <c r="J640" s="35">
        <v>0</v>
      </c>
    </row>
    <row r="641" spans="1:10" x14ac:dyDescent="0.25">
      <c r="A641" s="34"/>
      <c r="B641" s="34"/>
      <c r="C641" s="34"/>
      <c r="D641" s="34"/>
      <c r="E641" s="34" t="s">
        <v>79</v>
      </c>
      <c r="F641" s="35">
        <v>53.5</v>
      </c>
      <c r="G641" s="34"/>
      <c r="H641" s="47" t="s">
        <v>80</v>
      </c>
      <c r="I641" s="47"/>
      <c r="J641" s="35">
        <v>268.64999999999998</v>
      </c>
    </row>
    <row r="642" spans="1:10" ht="0.9" customHeight="1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</row>
    <row r="643" spans="1:10" ht="18" customHeight="1" x14ac:dyDescent="0.25">
      <c r="A643" s="2"/>
      <c r="B643" s="4" t="s">
        <v>43</v>
      </c>
      <c r="C643" s="2" t="s">
        <v>44</v>
      </c>
      <c r="D643" s="2" t="s">
        <v>10</v>
      </c>
      <c r="E643" s="42" t="s">
        <v>45</v>
      </c>
      <c r="F643" s="42"/>
      <c r="G643" s="3" t="s">
        <v>46</v>
      </c>
      <c r="H643" s="4" t="s">
        <v>11</v>
      </c>
      <c r="I643" s="4" t="s">
        <v>47</v>
      </c>
      <c r="J643" s="4" t="s">
        <v>12</v>
      </c>
    </row>
    <row r="644" spans="1:10" ht="51.9" customHeight="1" x14ac:dyDescent="0.25">
      <c r="A644" s="10" t="s">
        <v>48</v>
      </c>
      <c r="B644" s="12" t="s">
        <v>355</v>
      </c>
      <c r="C644" s="10" t="s">
        <v>50</v>
      </c>
      <c r="D644" s="10" t="s">
        <v>356</v>
      </c>
      <c r="E644" s="45" t="s">
        <v>350</v>
      </c>
      <c r="F644" s="45"/>
      <c r="G644" s="11" t="s">
        <v>88</v>
      </c>
      <c r="H644" s="15">
        <v>1</v>
      </c>
      <c r="I644" s="13">
        <v>9.64</v>
      </c>
      <c r="J644" s="13">
        <v>9.64</v>
      </c>
    </row>
    <row r="645" spans="1:10" ht="65.099999999999994" customHeight="1" x14ac:dyDescent="0.25">
      <c r="A645" s="17" t="s">
        <v>54</v>
      </c>
      <c r="B645" s="19" t="s">
        <v>444</v>
      </c>
      <c r="C645" s="17" t="s">
        <v>50</v>
      </c>
      <c r="D645" s="17" t="s">
        <v>445</v>
      </c>
      <c r="E645" s="48" t="s">
        <v>101</v>
      </c>
      <c r="F645" s="48"/>
      <c r="G645" s="18" t="s">
        <v>102</v>
      </c>
      <c r="H645" s="21">
        <v>1.2783600000000001E-2</v>
      </c>
      <c r="I645" s="20">
        <v>83.38</v>
      </c>
      <c r="J645" s="20">
        <v>1.06</v>
      </c>
    </row>
    <row r="646" spans="1:10" ht="65.099999999999994" customHeight="1" x14ac:dyDescent="0.25">
      <c r="A646" s="17" t="s">
        <v>54</v>
      </c>
      <c r="B646" s="19" t="s">
        <v>454</v>
      </c>
      <c r="C646" s="17" t="s">
        <v>50</v>
      </c>
      <c r="D646" s="17" t="s">
        <v>455</v>
      </c>
      <c r="E646" s="48" t="s">
        <v>101</v>
      </c>
      <c r="F646" s="48"/>
      <c r="G646" s="18" t="s">
        <v>107</v>
      </c>
      <c r="H646" s="21">
        <v>1.9934799999999999E-2</v>
      </c>
      <c r="I646" s="20">
        <v>294.39</v>
      </c>
      <c r="J646" s="20">
        <v>5.86</v>
      </c>
    </row>
    <row r="647" spans="1:10" ht="39" customHeight="1" x14ac:dyDescent="0.25">
      <c r="A647" s="17" t="s">
        <v>54</v>
      </c>
      <c r="B647" s="19" t="s">
        <v>480</v>
      </c>
      <c r="C647" s="17" t="s">
        <v>50</v>
      </c>
      <c r="D647" s="17" t="s">
        <v>481</v>
      </c>
      <c r="E647" s="48" t="s">
        <v>101</v>
      </c>
      <c r="F647" s="48"/>
      <c r="G647" s="18" t="s">
        <v>102</v>
      </c>
      <c r="H647" s="21">
        <v>1.0079899999999999E-2</v>
      </c>
      <c r="I647" s="20">
        <v>89.15</v>
      </c>
      <c r="J647" s="20">
        <v>0.89</v>
      </c>
    </row>
    <row r="648" spans="1:10" ht="39" customHeight="1" x14ac:dyDescent="0.25">
      <c r="A648" s="17" t="s">
        <v>54</v>
      </c>
      <c r="B648" s="19" t="s">
        <v>482</v>
      </c>
      <c r="C648" s="17" t="s">
        <v>50</v>
      </c>
      <c r="D648" s="17" t="s">
        <v>483</v>
      </c>
      <c r="E648" s="48" t="s">
        <v>101</v>
      </c>
      <c r="F648" s="48"/>
      <c r="G648" s="18" t="s">
        <v>107</v>
      </c>
      <c r="H648" s="21">
        <v>8.3333000000000001E-3</v>
      </c>
      <c r="I648" s="20">
        <v>220.7</v>
      </c>
      <c r="J648" s="20">
        <v>1.83</v>
      </c>
    </row>
    <row r="649" spans="1:10" x14ac:dyDescent="0.25">
      <c r="A649" s="34"/>
      <c r="B649" s="34"/>
      <c r="C649" s="34"/>
      <c r="D649" s="34"/>
      <c r="E649" s="34" t="s">
        <v>76</v>
      </c>
      <c r="F649" s="35">
        <v>0.7</v>
      </c>
      <c r="G649" s="34" t="s">
        <v>77</v>
      </c>
      <c r="H649" s="35">
        <v>0.74</v>
      </c>
      <c r="I649" s="34" t="s">
        <v>78</v>
      </c>
      <c r="J649" s="35">
        <v>1.44</v>
      </c>
    </row>
    <row r="650" spans="1:10" x14ac:dyDescent="0.25">
      <c r="A650" s="34"/>
      <c r="B650" s="34"/>
      <c r="C650" s="34"/>
      <c r="D650" s="34"/>
      <c r="E650" s="34" t="s">
        <v>79</v>
      </c>
      <c r="F650" s="35">
        <v>2.39</v>
      </c>
      <c r="G650" s="34"/>
      <c r="H650" s="47" t="s">
        <v>80</v>
      </c>
      <c r="I650" s="47"/>
      <c r="J650" s="35">
        <v>12.03</v>
      </c>
    </row>
    <row r="651" spans="1:10" ht="0.9" customHeight="1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</row>
    <row r="652" spans="1:10" ht="18" customHeight="1" x14ac:dyDescent="0.25">
      <c r="A652" s="2"/>
      <c r="B652" s="4" t="s">
        <v>43</v>
      </c>
      <c r="C652" s="2" t="s">
        <v>44</v>
      </c>
      <c r="D652" s="2" t="s">
        <v>10</v>
      </c>
      <c r="E652" s="42" t="s">
        <v>45</v>
      </c>
      <c r="F652" s="42"/>
      <c r="G652" s="3" t="s">
        <v>46</v>
      </c>
      <c r="H652" s="4" t="s">
        <v>11</v>
      </c>
      <c r="I652" s="4" t="s">
        <v>47</v>
      </c>
      <c r="J652" s="4" t="s">
        <v>12</v>
      </c>
    </row>
    <row r="653" spans="1:10" ht="24" customHeight="1" x14ac:dyDescent="0.25">
      <c r="A653" s="10" t="s">
        <v>48</v>
      </c>
      <c r="B653" s="12" t="s">
        <v>58</v>
      </c>
      <c r="C653" s="10" t="s">
        <v>50</v>
      </c>
      <c r="D653" s="10" t="s">
        <v>59</v>
      </c>
      <c r="E653" s="45" t="s">
        <v>60</v>
      </c>
      <c r="F653" s="45"/>
      <c r="G653" s="11" t="s">
        <v>61</v>
      </c>
      <c r="H653" s="15">
        <v>1</v>
      </c>
      <c r="I653" s="13">
        <v>29.85</v>
      </c>
      <c r="J653" s="13">
        <v>29.85</v>
      </c>
    </row>
    <row r="654" spans="1:10" ht="26.1" customHeight="1" x14ac:dyDescent="0.25">
      <c r="A654" s="17" t="s">
        <v>54</v>
      </c>
      <c r="B654" s="19" t="s">
        <v>484</v>
      </c>
      <c r="C654" s="17" t="s">
        <v>50</v>
      </c>
      <c r="D654" s="17" t="s">
        <v>485</v>
      </c>
      <c r="E654" s="48" t="s">
        <v>60</v>
      </c>
      <c r="F654" s="48"/>
      <c r="G654" s="18" t="s">
        <v>61</v>
      </c>
      <c r="H654" s="21">
        <v>1</v>
      </c>
      <c r="I654" s="20">
        <v>0.25</v>
      </c>
      <c r="J654" s="20">
        <v>0.25</v>
      </c>
    </row>
    <row r="655" spans="1:10" ht="26.1" customHeight="1" x14ac:dyDescent="0.25">
      <c r="A655" s="22" t="s">
        <v>64</v>
      </c>
      <c r="B655" s="24" t="s">
        <v>378</v>
      </c>
      <c r="C655" s="22" t="s">
        <v>50</v>
      </c>
      <c r="D655" s="22" t="s">
        <v>379</v>
      </c>
      <c r="E655" s="46" t="s">
        <v>362</v>
      </c>
      <c r="F655" s="46"/>
      <c r="G655" s="23" t="s">
        <v>61</v>
      </c>
      <c r="H655" s="26">
        <v>1</v>
      </c>
      <c r="I655" s="25">
        <v>1.69</v>
      </c>
      <c r="J655" s="25">
        <v>1.69</v>
      </c>
    </row>
    <row r="656" spans="1:10" ht="26.1" customHeight="1" x14ac:dyDescent="0.25">
      <c r="A656" s="22" t="s">
        <v>64</v>
      </c>
      <c r="B656" s="24" t="s">
        <v>369</v>
      </c>
      <c r="C656" s="22" t="s">
        <v>50</v>
      </c>
      <c r="D656" s="22" t="s">
        <v>370</v>
      </c>
      <c r="E656" s="46" t="s">
        <v>362</v>
      </c>
      <c r="F656" s="46"/>
      <c r="G656" s="23" t="s">
        <v>61</v>
      </c>
      <c r="H656" s="26">
        <v>1</v>
      </c>
      <c r="I656" s="25">
        <v>1.62</v>
      </c>
      <c r="J656" s="25">
        <v>1.62</v>
      </c>
    </row>
    <row r="657" spans="1:10" ht="26.1" customHeight="1" x14ac:dyDescent="0.25">
      <c r="A657" s="22" t="s">
        <v>64</v>
      </c>
      <c r="B657" s="24" t="s">
        <v>363</v>
      </c>
      <c r="C657" s="22" t="s">
        <v>50</v>
      </c>
      <c r="D657" s="22" t="s">
        <v>364</v>
      </c>
      <c r="E657" s="46" t="s">
        <v>362</v>
      </c>
      <c r="F657" s="46"/>
      <c r="G657" s="23" t="s">
        <v>61</v>
      </c>
      <c r="H657" s="26">
        <v>1</v>
      </c>
      <c r="I657" s="25">
        <v>0.1</v>
      </c>
      <c r="J657" s="25">
        <v>0.1</v>
      </c>
    </row>
    <row r="658" spans="1:10" ht="26.1" customHeight="1" x14ac:dyDescent="0.25">
      <c r="A658" s="22" t="s">
        <v>64</v>
      </c>
      <c r="B658" s="24" t="s">
        <v>367</v>
      </c>
      <c r="C658" s="22" t="s">
        <v>50</v>
      </c>
      <c r="D658" s="22" t="s">
        <v>368</v>
      </c>
      <c r="E658" s="46" t="s">
        <v>362</v>
      </c>
      <c r="F658" s="46"/>
      <c r="G658" s="23" t="s">
        <v>61</v>
      </c>
      <c r="H658" s="26">
        <v>1</v>
      </c>
      <c r="I658" s="25">
        <v>0.7</v>
      </c>
      <c r="J658" s="25">
        <v>0.7</v>
      </c>
    </row>
    <row r="659" spans="1:10" ht="24" customHeight="1" x14ac:dyDescent="0.25">
      <c r="A659" s="22" t="s">
        <v>64</v>
      </c>
      <c r="B659" s="24" t="s">
        <v>486</v>
      </c>
      <c r="C659" s="22" t="s">
        <v>50</v>
      </c>
      <c r="D659" s="22" t="s">
        <v>487</v>
      </c>
      <c r="E659" s="46" t="s">
        <v>375</v>
      </c>
      <c r="F659" s="46"/>
      <c r="G659" s="23" t="s">
        <v>61</v>
      </c>
      <c r="H659" s="26">
        <v>1</v>
      </c>
      <c r="I659" s="25">
        <v>22.29</v>
      </c>
      <c r="J659" s="25">
        <v>22.29</v>
      </c>
    </row>
    <row r="660" spans="1:10" ht="26.1" customHeight="1" x14ac:dyDescent="0.25">
      <c r="A660" s="22" t="s">
        <v>64</v>
      </c>
      <c r="B660" s="24" t="s">
        <v>382</v>
      </c>
      <c r="C660" s="22" t="s">
        <v>50</v>
      </c>
      <c r="D660" s="22" t="s">
        <v>383</v>
      </c>
      <c r="E660" s="46" t="s">
        <v>362</v>
      </c>
      <c r="F660" s="46"/>
      <c r="G660" s="23" t="s">
        <v>61</v>
      </c>
      <c r="H660" s="26">
        <v>1</v>
      </c>
      <c r="I660" s="25">
        <v>0.3</v>
      </c>
      <c r="J660" s="25">
        <v>0.3</v>
      </c>
    </row>
    <row r="661" spans="1:10" ht="26.1" customHeight="1" x14ac:dyDescent="0.25">
      <c r="A661" s="22" t="s">
        <v>64</v>
      </c>
      <c r="B661" s="24" t="s">
        <v>360</v>
      </c>
      <c r="C661" s="22" t="s">
        <v>50</v>
      </c>
      <c r="D661" s="22" t="s">
        <v>361</v>
      </c>
      <c r="E661" s="46" t="s">
        <v>362</v>
      </c>
      <c r="F661" s="46"/>
      <c r="G661" s="23" t="s">
        <v>61</v>
      </c>
      <c r="H661" s="26">
        <v>1</v>
      </c>
      <c r="I661" s="25">
        <v>2.9</v>
      </c>
      <c r="J661" s="25">
        <v>2.9</v>
      </c>
    </row>
    <row r="662" spans="1:10" x14ac:dyDescent="0.25">
      <c r="A662" s="34"/>
      <c r="B662" s="34"/>
      <c r="C662" s="34"/>
      <c r="D662" s="34"/>
      <c r="E662" s="34" t="s">
        <v>76</v>
      </c>
      <c r="F662" s="35">
        <v>10.97</v>
      </c>
      <c r="G662" s="34" t="s">
        <v>77</v>
      </c>
      <c r="H662" s="35">
        <v>11.57</v>
      </c>
      <c r="I662" s="34" t="s">
        <v>78</v>
      </c>
      <c r="J662" s="35">
        <v>22.54</v>
      </c>
    </row>
    <row r="663" spans="1:10" x14ac:dyDescent="0.25">
      <c r="A663" s="34"/>
      <c r="B663" s="34"/>
      <c r="C663" s="34"/>
      <c r="D663" s="34"/>
      <c r="E663" s="34" t="s">
        <v>79</v>
      </c>
      <c r="F663" s="35">
        <v>7.42</v>
      </c>
      <c r="G663" s="34"/>
      <c r="H663" s="47" t="s">
        <v>80</v>
      </c>
      <c r="I663" s="47"/>
      <c r="J663" s="35">
        <v>37.270000000000003</v>
      </c>
    </row>
    <row r="664" spans="1:10" ht="0.9" customHeight="1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</row>
    <row r="665" spans="1:10" ht="18" customHeight="1" x14ac:dyDescent="0.25">
      <c r="A665" s="2"/>
      <c r="B665" s="4" t="s">
        <v>43</v>
      </c>
      <c r="C665" s="2" t="s">
        <v>44</v>
      </c>
      <c r="D665" s="2" t="s">
        <v>10</v>
      </c>
      <c r="E665" s="42" t="s">
        <v>45</v>
      </c>
      <c r="F665" s="42"/>
      <c r="G665" s="3" t="s">
        <v>46</v>
      </c>
      <c r="H665" s="4" t="s">
        <v>11</v>
      </c>
      <c r="I665" s="4" t="s">
        <v>47</v>
      </c>
      <c r="J665" s="4" t="s">
        <v>12</v>
      </c>
    </row>
    <row r="666" spans="1:10" ht="39" customHeight="1" x14ac:dyDescent="0.25">
      <c r="A666" s="10" t="s">
        <v>48</v>
      </c>
      <c r="B666" s="12" t="s">
        <v>131</v>
      </c>
      <c r="C666" s="10" t="s">
        <v>50</v>
      </c>
      <c r="D666" s="10" t="s">
        <v>132</v>
      </c>
      <c r="E666" s="45" t="s">
        <v>101</v>
      </c>
      <c r="F666" s="45"/>
      <c r="G666" s="11" t="s">
        <v>107</v>
      </c>
      <c r="H666" s="15">
        <v>1</v>
      </c>
      <c r="I666" s="13">
        <v>35.26</v>
      </c>
      <c r="J666" s="13">
        <v>35.26</v>
      </c>
    </row>
    <row r="667" spans="1:10" ht="39" customHeight="1" x14ac:dyDescent="0.25">
      <c r="A667" s="17" t="s">
        <v>54</v>
      </c>
      <c r="B667" s="19" t="s">
        <v>488</v>
      </c>
      <c r="C667" s="17" t="s">
        <v>50</v>
      </c>
      <c r="D667" s="17" t="s">
        <v>489</v>
      </c>
      <c r="E667" s="48" t="s">
        <v>416</v>
      </c>
      <c r="F667" s="48"/>
      <c r="G667" s="18" t="s">
        <v>61</v>
      </c>
      <c r="H667" s="21">
        <v>1</v>
      </c>
      <c r="I667" s="20">
        <v>0.22</v>
      </c>
      <c r="J667" s="20">
        <v>0.22</v>
      </c>
    </row>
    <row r="668" spans="1:10" ht="39" customHeight="1" x14ac:dyDescent="0.25">
      <c r="A668" s="17" t="s">
        <v>54</v>
      </c>
      <c r="B668" s="19" t="s">
        <v>490</v>
      </c>
      <c r="C668" s="17" t="s">
        <v>50</v>
      </c>
      <c r="D668" s="17" t="s">
        <v>491</v>
      </c>
      <c r="E668" s="48" t="s">
        <v>416</v>
      </c>
      <c r="F668" s="48"/>
      <c r="G668" s="18" t="s">
        <v>61</v>
      </c>
      <c r="H668" s="21">
        <v>1</v>
      </c>
      <c r="I668" s="20">
        <v>0.83</v>
      </c>
      <c r="J668" s="20">
        <v>0.83</v>
      </c>
    </row>
    <row r="669" spans="1:10" ht="39" customHeight="1" x14ac:dyDescent="0.25">
      <c r="A669" s="17" t="s">
        <v>54</v>
      </c>
      <c r="B669" s="19" t="s">
        <v>492</v>
      </c>
      <c r="C669" s="17" t="s">
        <v>50</v>
      </c>
      <c r="D669" s="17" t="s">
        <v>493</v>
      </c>
      <c r="E669" s="48" t="s">
        <v>416</v>
      </c>
      <c r="F669" s="48"/>
      <c r="G669" s="18" t="s">
        <v>61</v>
      </c>
      <c r="H669" s="21">
        <v>1</v>
      </c>
      <c r="I669" s="20">
        <v>1.04</v>
      </c>
      <c r="J669" s="20">
        <v>1.04</v>
      </c>
    </row>
    <row r="670" spans="1:10" ht="39" customHeight="1" x14ac:dyDescent="0.25">
      <c r="A670" s="17" t="s">
        <v>54</v>
      </c>
      <c r="B670" s="19" t="s">
        <v>494</v>
      </c>
      <c r="C670" s="17" t="s">
        <v>50</v>
      </c>
      <c r="D670" s="17" t="s">
        <v>495</v>
      </c>
      <c r="E670" s="48" t="s">
        <v>416</v>
      </c>
      <c r="F670" s="48"/>
      <c r="G670" s="18" t="s">
        <v>61</v>
      </c>
      <c r="H670" s="21">
        <v>1</v>
      </c>
      <c r="I670" s="20">
        <v>7</v>
      </c>
      <c r="J670" s="20">
        <v>7</v>
      </c>
    </row>
    <row r="671" spans="1:10" ht="26.1" customHeight="1" x14ac:dyDescent="0.25">
      <c r="A671" s="17" t="s">
        <v>54</v>
      </c>
      <c r="B671" s="19" t="s">
        <v>496</v>
      </c>
      <c r="C671" s="17" t="s">
        <v>50</v>
      </c>
      <c r="D671" s="17" t="s">
        <v>497</v>
      </c>
      <c r="E671" s="48" t="s">
        <v>60</v>
      </c>
      <c r="F671" s="48"/>
      <c r="G671" s="18" t="s">
        <v>61</v>
      </c>
      <c r="H671" s="21">
        <v>1</v>
      </c>
      <c r="I671" s="20">
        <v>26.17</v>
      </c>
      <c r="J671" s="20">
        <v>26.17</v>
      </c>
    </row>
    <row r="672" spans="1:10" x14ac:dyDescent="0.25">
      <c r="A672" s="34"/>
      <c r="B672" s="34"/>
      <c r="C672" s="34"/>
      <c r="D672" s="34"/>
      <c r="E672" s="34" t="s">
        <v>76</v>
      </c>
      <c r="F672" s="35">
        <v>9.61</v>
      </c>
      <c r="G672" s="34" t="s">
        <v>77</v>
      </c>
      <c r="H672" s="35">
        <v>10.130000000000001</v>
      </c>
      <c r="I672" s="34" t="s">
        <v>78</v>
      </c>
      <c r="J672" s="35">
        <v>19.739999999999998</v>
      </c>
    </row>
    <row r="673" spans="1:10" x14ac:dyDescent="0.25">
      <c r="A673" s="34"/>
      <c r="B673" s="34"/>
      <c r="C673" s="34"/>
      <c r="D673" s="34"/>
      <c r="E673" s="34" t="s">
        <v>79</v>
      </c>
      <c r="F673" s="35">
        <v>8.76</v>
      </c>
      <c r="G673" s="34"/>
      <c r="H673" s="47" t="s">
        <v>80</v>
      </c>
      <c r="I673" s="47"/>
      <c r="J673" s="35">
        <v>44.02</v>
      </c>
    </row>
    <row r="674" spans="1:10" ht="0.9" customHeight="1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</row>
    <row r="675" spans="1:10" ht="18" customHeight="1" x14ac:dyDescent="0.25">
      <c r="A675" s="2"/>
      <c r="B675" s="4" t="s">
        <v>43</v>
      </c>
      <c r="C675" s="2" t="s">
        <v>44</v>
      </c>
      <c r="D675" s="2" t="s">
        <v>10</v>
      </c>
      <c r="E675" s="42" t="s">
        <v>45</v>
      </c>
      <c r="F675" s="42"/>
      <c r="G675" s="3" t="s">
        <v>46</v>
      </c>
      <c r="H675" s="4" t="s">
        <v>11</v>
      </c>
      <c r="I675" s="4" t="s">
        <v>47</v>
      </c>
      <c r="J675" s="4" t="s">
        <v>12</v>
      </c>
    </row>
    <row r="676" spans="1:10" ht="39" customHeight="1" x14ac:dyDescent="0.25">
      <c r="A676" s="10" t="s">
        <v>48</v>
      </c>
      <c r="B676" s="12" t="s">
        <v>490</v>
      </c>
      <c r="C676" s="10" t="s">
        <v>50</v>
      </c>
      <c r="D676" s="10" t="s">
        <v>491</v>
      </c>
      <c r="E676" s="45" t="s">
        <v>416</v>
      </c>
      <c r="F676" s="45"/>
      <c r="G676" s="11" t="s">
        <v>61</v>
      </c>
      <c r="H676" s="15">
        <v>1</v>
      </c>
      <c r="I676" s="13">
        <v>0.83</v>
      </c>
      <c r="J676" s="13">
        <v>0.83</v>
      </c>
    </row>
    <row r="677" spans="1:10" ht="26.1" customHeight="1" x14ac:dyDescent="0.25">
      <c r="A677" s="22" t="s">
        <v>64</v>
      </c>
      <c r="B677" s="24" t="s">
        <v>498</v>
      </c>
      <c r="C677" s="22" t="s">
        <v>50</v>
      </c>
      <c r="D677" s="22" t="s">
        <v>499</v>
      </c>
      <c r="E677" s="46" t="s">
        <v>425</v>
      </c>
      <c r="F677" s="46"/>
      <c r="G677" s="23" t="s">
        <v>84</v>
      </c>
      <c r="H677" s="26">
        <v>5.3300000000000001E-5</v>
      </c>
      <c r="I677" s="25">
        <v>15701.54</v>
      </c>
      <c r="J677" s="25">
        <v>0.83</v>
      </c>
    </row>
    <row r="678" spans="1:10" x14ac:dyDescent="0.25">
      <c r="A678" s="34"/>
      <c r="B678" s="34"/>
      <c r="C678" s="34"/>
      <c r="D678" s="34"/>
      <c r="E678" s="34" t="s">
        <v>76</v>
      </c>
      <c r="F678" s="35">
        <v>0</v>
      </c>
      <c r="G678" s="34" t="s">
        <v>77</v>
      </c>
      <c r="H678" s="35">
        <v>0</v>
      </c>
      <c r="I678" s="34" t="s">
        <v>78</v>
      </c>
      <c r="J678" s="35">
        <v>0</v>
      </c>
    </row>
    <row r="679" spans="1:10" x14ac:dyDescent="0.25">
      <c r="A679" s="34"/>
      <c r="B679" s="34"/>
      <c r="C679" s="34"/>
      <c r="D679" s="34"/>
      <c r="E679" s="34" t="s">
        <v>79</v>
      </c>
      <c r="F679" s="35">
        <v>0.2</v>
      </c>
      <c r="G679" s="34"/>
      <c r="H679" s="47" t="s">
        <v>80</v>
      </c>
      <c r="I679" s="47"/>
      <c r="J679" s="35">
        <v>1.03</v>
      </c>
    </row>
    <row r="680" spans="1:10" ht="0.9" customHeight="1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</row>
    <row r="681" spans="1:10" ht="18" customHeight="1" x14ac:dyDescent="0.25">
      <c r="A681" s="2"/>
      <c r="B681" s="4" t="s">
        <v>43</v>
      </c>
      <c r="C681" s="2" t="s">
        <v>44</v>
      </c>
      <c r="D681" s="2" t="s">
        <v>10</v>
      </c>
      <c r="E681" s="42" t="s">
        <v>45</v>
      </c>
      <c r="F681" s="42"/>
      <c r="G681" s="3" t="s">
        <v>46</v>
      </c>
      <c r="H681" s="4" t="s">
        <v>11</v>
      </c>
      <c r="I681" s="4" t="s">
        <v>47</v>
      </c>
      <c r="J681" s="4" t="s">
        <v>12</v>
      </c>
    </row>
    <row r="682" spans="1:10" ht="39" customHeight="1" x14ac:dyDescent="0.25">
      <c r="A682" s="10" t="s">
        <v>48</v>
      </c>
      <c r="B682" s="12" t="s">
        <v>488</v>
      </c>
      <c r="C682" s="10" t="s">
        <v>50</v>
      </c>
      <c r="D682" s="10" t="s">
        <v>489</v>
      </c>
      <c r="E682" s="45" t="s">
        <v>416</v>
      </c>
      <c r="F682" s="45"/>
      <c r="G682" s="11" t="s">
        <v>61</v>
      </c>
      <c r="H682" s="15">
        <v>1</v>
      </c>
      <c r="I682" s="13">
        <v>0.22</v>
      </c>
      <c r="J682" s="13">
        <v>0.22</v>
      </c>
    </row>
    <row r="683" spans="1:10" ht="26.1" customHeight="1" x14ac:dyDescent="0.25">
      <c r="A683" s="22" t="s">
        <v>64</v>
      </c>
      <c r="B683" s="24" t="s">
        <v>498</v>
      </c>
      <c r="C683" s="22" t="s">
        <v>50</v>
      </c>
      <c r="D683" s="22" t="s">
        <v>499</v>
      </c>
      <c r="E683" s="46" t="s">
        <v>425</v>
      </c>
      <c r="F683" s="46"/>
      <c r="G683" s="23" t="s">
        <v>84</v>
      </c>
      <c r="H683" s="26">
        <v>1.43E-5</v>
      </c>
      <c r="I683" s="25">
        <v>15701.54</v>
      </c>
      <c r="J683" s="25">
        <v>0.22</v>
      </c>
    </row>
    <row r="684" spans="1:10" x14ac:dyDescent="0.25">
      <c r="A684" s="34"/>
      <c r="B684" s="34"/>
      <c r="C684" s="34"/>
      <c r="D684" s="34"/>
      <c r="E684" s="34" t="s">
        <v>76</v>
      </c>
      <c r="F684" s="35">
        <v>0</v>
      </c>
      <c r="G684" s="34" t="s">
        <v>77</v>
      </c>
      <c r="H684" s="35">
        <v>0</v>
      </c>
      <c r="I684" s="34" t="s">
        <v>78</v>
      </c>
      <c r="J684" s="35">
        <v>0</v>
      </c>
    </row>
    <row r="685" spans="1:10" x14ac:dyDescent="0.25">
      <c r="A685" s="34"/>
      <c r="B685" s="34"/>
      <c r="C685" s="34"/>
      <c r="D685" s="34"/>
      <c r="E685" s="34" t="s">
        <v>79</v>
      </c>
      <c r="F685" s="35">
        <v>0.05</v>
      </c>
      <c r="G685" s="34"/>
      <c r="H685" s="47" t="s">
        <v>80</v>
      </c>
      <c r="I685" s="47"/>
      <c r="J685" s="35">
        <v>0.27</v>
      </c>
    </row>
    <row r="686" spans="1:10" ht="0.9" customHeight="1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</row>
    <row r="687" spans="1:10" ht="18" customHeight="1" x14ac:dyDescent="0.25">
      <c r="A687" s="2"/>
      <c r="B687" s="4" t="s">
        <v>43</v>
      </c>
      <c r="C687" s="2" t="s">
        <v>44</v>
      </c>
      <c r="D687" s="2" t="s">
        <v>10</v>
      </c>
      <c r="E687" s="42" t="s">
        <v>45</v>
      </c>
      <c r="F687" s="42"/>
      <c r="G687" s="3" t="s">
        <v>46</v>
      </c>
      <c r="H687" s="4" t="s">
        <v>11</v>
      </c>
      <c r="I687" s="4" t="s">
        <v>47</v>
      </c>
      <c r="J687" s="4" t="s">
        <v>12</v>
      </c>
    </row>
    <row r="688" spans="1:10" ht="39" customHeight="1" x14ac:dyDescent="0.25">
      <c r="A688" s="10" t="s">
        <v>48</v>
      </c>
      <c r="B688" s="12" t="s">
        <v>492</v>
      </c>
      <c r="C688" s="10" t="s">
        <v>50</v>
      </c>
      <c r="D688" s="10" t="s">
        <v>493</v>
      </c>
      <c r="E688" s="45" t="s">
        <v>416</v>
      </c>
      <c r="F688" s="45"/>
      <c r="G688" s="11" t="s">
        <v>61</v>
      </c>
      <c r="H688" s="15">
        <v>1</v>
      </c>
      <c r="I688" s="13">
        <v>1.04</v>
      </c>
      <c r="J688" s="13">
        <v>1.04</v>
      </c>
    </row>
    <row r="689" spans="1:10" ht="26.1" customHeight="1" x14ac:dyDescent="0.25">
      <c r="A689" s="22" t="s">
        <v>64</v>
      </c>
      <c r="B689" s="24" t="s">
        <v>498</v>
      </c>
      <c r="C689" s="22" t="s">
        <v>50</v>
      </c>
      <c r="D689" s="22" t="s">
        <v>499</v>
      </c>
      <c r="E689" s="46" t="s">
        <v>425</v>
      </c>
      <c r="F689" s="46"/>
      <c r="G689" s="23" t="s">
        <v>84</v>
      </c>
      <c r="H689" s="26">
        <v>6.6699999999999995E-5</v>
      </c>
      <c r="I689" s="25">
        <v>15701.54</v>
      </c>
      <c r="J689" s="25">
        <v>1.04</v>
      </c>
    </row>
    <row r="690" spans="1:10" x14ac:dyDescent="0.25">
      <c r="A690" s="34"/>
      <c r="B690" s="34"/>
      <c r="C690" s="34"/>
      <c r="D690" s="34"/>
      <c r="E690" s="34" t="s">
        <v>76</v>
      </c>
      <c r="F690" s="35">
        <v>0</v>
      </c>
      <c r="G690" s="34" t="s">
        <v>77</v>
      </c>
      <c r="H690" s="35">
        <v>0</v>
      </c>
      <c r="I690" s="34" t="s">
        <v>78</v>
      </c>
      <c r="J690" s="35">
        <v>0</v>
      </c>
    </row>
    <row r="691" spans="1:10" x14ac:dyDescent="0.25">
      <c r="A691" s="34"/>
      <c r="B691" s="34"/>
      <c r="C691" s="34"/>
      <c r="D691" s="34"/>
      <c r="E691" s="34" t="s">
        <v>79</v>
      </c>
      <c r="F691" s="35">
        <v>0.25</v>
      </c>
      <c r="G691" s="34"/>
      <c r="H691" s="47" t="s">
        <v>80</v>
      </c>
      <c r="I691" s="47"/>
      <c r="J691" s="35">
        <v>1.29</v>
      </c>
    </row>
    <row r="692" spans="1:10" ht="0.9" customHeight="1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</row>
    <row r="693" spans="1:10" ht="18" customHeight="1" x14ac:dyDescent="0.25">
      <c r="A693" s="2"/>
      <c r="B693" s="4" t="s">
        <v>43</v>
      </c>
      <c r="C693" s="2" t="s">
        <v>44</v>
      </c>
      <c r="D693" s="2" t="s">
        <v>10</v>
      </c>
      <c r="E693" s="42" t="s">
        <v>45</v>
      </c>
      <c r="F693" s="42"/>
      <c r="G693" s="3" t="s">
        <v>46</v>
      </c>
      <c r="H693" s="4" t="s">
        <v>11</v>
      </c>
      <c r="I693" s="4" t="s">
        <v>47</v>
      </c>
      <c r="J693" s="4" t="s">
        <v>12</v>
      </c>
    </row>
    <row r="694" spans="1:10" ht="39" customHeight="1" x14ac:dyDescent="0.25">
      <c r="A694" s="10" t="s">
        <v>48</v>
      </c>
      <c r="B694" s="12" t="s">
        <v>494</v>
      </c>
      <c r="C694" s="10" t="s">
        <v>50</v>
      </c>
      <c r="D694" s="10" t="s">
        <v>495</v>
      </c>
      <c r="E694" s="45" t="s">
        <v>416</v>
      </c>
      <c r="F694" s="45"/>
      <c r="G694" s="11" t="s">
        <v>61</v>
      </c>
      <c r="H694" s="15">
        <v>1</v>
      </c>
      <c r="I694" s="13">
        <v>7</v>
      </c>
      <c r="J694" s="13">
        <v>7</v>
      </c>
    </row>
    <row r="695" spans="1:10" ht="24" customHeight="1" x14ac:dyDescent="0.25">
      <c r="A695" s="22" t="s">
        <v>64</v>
      </c>
      <c r="B695" s="24" t="s">
        <v>500</v>
      </c>
      <c r="C695" s="22" t="s">
        <v>50</v>
      </c>
      <c r="D695" s="22" t="s">
        <v>501</v>
      </c>
      <c r="E695" s="46" t="s">
        <v>67</v>
      </c>
      <c r="F695" s="46"/>
      <c r="G695" s="23" t="s">
        <v>116</v>
      </c>
      <c r="H695" s="26">
        <v>1.03</v>
      </c>
      <c r="I695" s="25">
        <v>6.8</v>
      </c>
      <c r="J695" s="25">
        <v>7</v>
      </c>
    </row>
    <row r="696" spans="1:10" x14ac:dyDescent="0.25">
      <c r="A696" s="34"/>
      <c r="B696" s="34"/>
      <c r="C696" s="34"/>
      <c r="D696" s="34"/>
      <c r="E696" s="34" t="s">
        <v>76</v>
      </c>
      <c r="F696" s="35">
        <v>0</v>
      </c>
      <c r="G696" s="34" t="s">
        <v>77</v>
      </c>
      <c r="H696" s="35">
        <v>0</v>
      </c>
      <c r="I696" s="34" t="s">
        <v>78</v>
      </c>
      <c r="J696" s="35">
        <v>0</v>
      </c>
    </row>
    <row r="697" spans="1:10" x14ac:dyDescent="0.25">
      <c r="A697" s="34"/>
      <c r="B697" s="34"/>
      <c r="C697" s="34"/>
      <c r="D697" s="34"/>
      <c r="E697" s="34" t="s">
        <v>79</v>
      </c>
      <c r="F697" s="35">
        <v>1.74</v>
      </c>
      <c r="G697" s="34"/>
      <c r="H697" s="47" t="s">
        <v>80</v>
      </c>
      <c r="I697" s="47"/>
      <c r="J697" s="35">
        <v>8.74</v>
      </c>
    </row>
    <row r="698" spans="1:10" ht="0.9" customHeight="1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</row>
    <row r="699" spans="1:10" ht="18" customHeight="1" x14ac:dyDescent="0.25">
      <c r="A699" s="2"/>
      <c r="B699" s="4" t="s">
        <v>43</v>
      </c>
      <c r="C699" s="2" t="s">
        <v>44</v>
      </c>
      <c r="D699" s="2" t="s">
        <v>10</v>
      </c>
      <c r="E699" s="42" t="s">
        <v>45</v>
      </c>
      <c r="F699" s="42"/>
      <c r="G699" s="3" t="s">
        <v>46</v>
      </c>
      <c r="H699" s="4" t="s">
        <v>11</v>
      </c>
      <c r="I699" s="4" t="s">
        <v>47</v>
      </c>
      <c r="J699" s="4" t="s">
        <v>12</v>
      </c>
    </row>
    <row r="700" spans="1:10" ht="51.9" customHeight="1" x14ac:dyDescent="0.25">
      <c r="A700" s="10" t="s">
        <v>48</v>
      </c>
      <c r="B700" s="12" t="s">
        <v>502</v>
      </c>
      <c r="C700" s="10" t="s">
        <v>50</v>
      </c>
      <c r="D700" s="10" t="s">
        <v>503</v>
      </c>
      <c r="E700" s="45" t="s">
        <v>101</v>
      </c>
      <c r="F700" s="45"/>
      <c r="G700" s="11" t="s">
        <v>102</v>
      </c>
      <c r="H700" s="15">
        <v>1</v>
      </c>
      <c r="I700" s="13">
        <v>0.22</v>
      </c>
      <c r="J700" s="13">
        <v>0.22</v>
      </c>
    </row>
    <row r="701" spans="1:10" ht="51.9" customHeight="1" x14ac:dyDescent="0.25">
      <c r="A701" s="17" t="s">
        <v>54</v>
      </c>
      <c r="B701" s="19" t="s">
        <v>504</v>
      </c>
      <c r="C701" s="17" t="s">
        <v>50</v>
      </c>
      <c r="D701" s="17" t="s">
        <v>505</v>
      </c>
      <c r="E701" s="48" t="s">
        <v>416</v>
      </c>
      <c r="F701" s="48"/>
      <c r="G701" s="18" t="s">
        <v>61</v>
      </c>
      <c r="H701" s="21">
        <v>1</v>
      </c>
      <c r="I701" s="20">
        <v>0.19</v>
      </c>
      <c r="J701" s="20">
        <v>0.19</v>
      </c>
    </row>
    <row r="702" spans="1:10" ht="39" customHeight="1" x14ac:dyDescent="0.25">
      <c r="A702" s="17" t="s">
        <v>54</v>
      </c>
      <c r="B702" s="19" t="s">
        <v>506</v>
      </c>
      <c r="C702" s="17" t="s">
        <v>50</v>
      </c>
      <c r="D702" s="17" t="s">
        <v>507</v>
      </c>
      <c r="E702" s="48" t="s">
        <v>416</v>
      </c>
      <c r="F702" s="48"/>
      <c r="G702" s="18" t="s">
        <v>61</v>
      </c>
      <c r="H702" s="21">
        <v>1</v>
      </c>
      <c r="I702" s="20">
        <v>0.03</v>
      </c>
      <c r="J702" s="20">
        <v>0.03</v>
      </c>
    </row>
    <row r="703" spans="1:10" x14ac:dyDescent="0.25">
      <c r="A703" s="34"/>
      <c r="B703" s="34"/>
      <c r="C703" s="34"/>
      <c r="D703" s="34"/>
      <c r="E703" s="34" t="s">
        <v>76</v>
      </c>
      <c r="F703" s="35">
        <v>0</v>
      </c>
      <c r="G703" s="34" t="s">
        <v>77</v>
      </c>
      <c r="H703" s="35">
        <v>0</v>
      </c>
      <c r="I703" s="34" t="s">
        <v>78</v>
      </c>
      <c r="J703" s="35">
        <v>0</v>
      </c>
    </row>
    <row r="704" spans="1:10" x14ac:dyDescent="0.25">
      <c r="A704" s="34"/>
      <c r="B704" s="34"/>
      <c r="C704" s="34"/>
      <c r="D704" s="34"/>
      <c r="E704" s="34" t="s">
        <v>79</v>
      </c>
      <c r="F704" s="35">
        <v>0.05</v>
      </c>
      <c r="G704" s="34"/>
      <c r="H704" s="47" t="s">
        <v>80</v>
      </c>
      <c r="I704" s="47"/>
      <c r="J704" s="35">
        <v>0.27</v>
      </c>
    </row>
    <row r="705" spans="1:10" ht="0.9" customHeight="1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</row>
    <row r="706" spans="1:10" ht="18" customHeight="1" x14ac:dyDescent="0.25">
      <c r="A706" s="2"/>
      <c r="B706" s="4" t="s">
        <v>43</v>
      </c>
      <c r="C706" s="2" t="s">
        <v>44</v>
      </c>
      <c r="D706" s="2" t="s">
        <v>10</v>
      </c>
      <c r="E706" s="42" t="s">
        <v>45</v>
      </c>
      <c r="F706" s="42"/>
      <c r="G706" s="3" t="s">
        <v>46</v>
      </c>
      <c r="H706" s="4" t="s">
        <v>11</v>
      </c>
      <c r="I706" s="4" t="s">
        <v>47</v>
      </c>
      <c r="J706" s="4" t="s">
        <v>12</v>
      </c>
    </row>
    <row r="707" spans="1:10" ht="51.9" customHeight="1" x14ac:dyDescent="0.25">
      <c r="A707" s="10" t="s">
        <v>48</v>
      </c>
      <c r="B707" s="12" t="s">
        <v>508</v>
      </c>
      <c r="C707" s="10" t="s">
        <v>50</v>
      </c>
      <c r="D707" s="10" t="s">
        <v>509</v>
      </c>
      <c r="E707" s="45" t="s">
        <v>101</v>
      </c>
      <c r="F707" s="45"/>
      <c r="G707" s="11" t="s">
        <v>107</v>
      </c>
      <c r="H707" s="15">
        <v>1</v>
      </c>
      <c r="I707" s="13">
        <v>0.56000000000000005</v>
      </c>
      <c r="J707" s="13">
        <v>0.56000000000000005</v>
      </c>
    </row>
    <row r="708" spans="1:10" ht="51.9" customHeight="1" x14ac:dyDescent="0.25">
      <c r="A708" s="17" t="s">
        <v>54</v>
      </c>
      <c r="B708" s="19" t="s">
        <v>504</v>
      </c>
      <c r="C708" s="17" t="s">
        <v>50</v>
      </c>
      <c r="D708" s="17" t="s">
        <v>505</v>
      </c>
      <c r="E708" s="48" t="s">
        <v>416</v>
      </c>
      <c r="F708" s="48"/>
      <c r="G708" s="18" t="s">
        <v>61</v>
      </c>
      <c r="H708" s="21">
        <v>1</v>
      </c>
      <c r="I708" s="20">
        <v>0.19</v>
      </c>
      <c r="J708" s="20">
        <v>0.19</v>
      </c>
    </row>
    <row r="709" spans="1:10" ht="39" customHeight="1" x14ac:dyDescent="0.25">
      <c r="A709" s="17" t="s">
        <v>54</v>
      </c>
      <c r="B709" s="19" t="s">
        <v>506</v>
      </c>
      <c r="C709" s="17" t="s">
        <v>50</v>
      </c>
      <c r="D709" s="17" t="s">
        <v>507</v>
      </c>
      <c r="E709" s="48" t="s">
        <v>416</v>
      </c>
      <c r="F709" s="48"/>
      <c r="G709" s="18" t="s">
        <v>61</v>
      </c>
      <c r="H709" s="21">
        <v>1</v>
      </c>
      <c r="I709" s="20">
        <v>0.03</v>
      </c>
      <c r="J709" s="20">
        <v>0.03</v>
      </c>
    </row>
    <row r="710" spans="1:10" ht="51.9" customHeight="1" x14ac:dyDescent="0.25">
      <c r="A710" s="17" t="s">
        <v>54</v>
      </c>
      <c r="B710" s="19" t="s">
        <v>510</v>
      </c>
      <c r="C710" s="17" t="s">
        <v>50</v>
      </c>
      <c r="D710" s="17" t="s">
        <v>511</v>
      </c>
      <c r="E710" s="48" t="s">
        <v>416</v>
      </c>
      <c r="F710" s="48"/>
      <c r="G710" s="18" t="s">
        <v>61</v>
      </c>
      <c r="H710" s="21">
        <v>1</v>
      </c>
      <c r="I710" s="20">
        <v>0.17</v>
      </c>
      <c r="J710" s="20">
        <v>0.17</v>
      </c>
    </row>
    <row r="711" spans="1:10" ht="51.9" customHeight="1" x14ac:dyDescent="0.25">
      <c r="A711" s="17" t="s">
        <v>54</v>
      </c>
      <c r="B711" s="19" t="s">
        <v>512</v>
      </c>
      <c r="C711" s="17" t="s">
        <v>50</v>
      </c>
      <c r="D711" s="17" t="s">
        <v>513</v>
      </c>
      <c r="E711" s="48" t="s">
        <v>416</v>
      </c>
      <c r="F711" s="48"/>
      <c r="G711" s="18" t="s">
        <v>61</v>
      </c>
      <c r="H711" s="21">
        <v>1</v>
      </c>
      <c r="I711" s="20">
        <v>0.17</v>
      </c>
      <c r="J711" s="20">
        <v>0.17</v>
      </c>
    </row>
    <row r="712" spans="1:10" x14ac:dyDescent="0.25">
      <c r="A712" s="34"/>
      <c r="B712" s="34"/>
      <c r="C712" s="34"/>
      <c r="D712" s="34"/>
      <c r="E712" s="34" t="s">
        <v>76</v>
      </c>
      <c r="F712" s="35">
        <v>0</v>
      </c>
      <c r="G712" s="34" t="s">
        <v>77</v>
      </c>
      <c r="H712" s="35">
        <v>0</v>
      </c>
      <c r="I712" s="34" t="s">
        <v>78</v>
      </c>
      <c r="J712" s="35">
        <v>0</v>
      </c>
    </row>
    <row r="713" spans="1:10" x14ac:dyDescent="0.25">
      <c r="A713" s="34"/>
      <c r="B713" s="34"/>
      <c r="C713" s="34"/>
      <c r="D713" s="34"/>
      <c r="E713" s="34" t="s">
        <v>79</v>
      </c>
      <c r="F713" s="35">
        <v>0.13</v>
      </c>
      <c r="G713" s="34"/>
      <c r="H713" s="47" t="s">
        <v>80</v>
      </c>
      <c r="I713" s="47"/>
      <c r="J713" s="35">
        <v>0.69</v>
      </c>
    </row>
    <row r="714" spans="1:10" ht="0.9" customHeight="1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</row>
    <row r="715" spans="1:10" ht="18" customHeight="1" x14ac:dyDescent="0.25">
      <c r="A715" s="2"/>
      <c r="B715" s="4" t="s">
        <v>43</v>
      </c>
      <c r="C715" s="2" t="s">
        <v>44</v>
      </c>
      <c r="D715" s="2" t="s">
        <v>10</v>
      </c>
      <c r="E715" s="42" t="s">
        <v>45</v>
      </c>
      <c r="F715" s="42"/>
      <c r="G715" s="3" t="s">
        <v>46</v>
      </c>
      <c r="H715" s="4" t="s">
        <v>11</v>
      </c>
      <c r="I715" s="4" t="s">
        <v>47</v>
      </c>
      <c r="J715" s="4" t="s">
        <v>12</v>
      </c>
    </row>
    <row r="716" spans="1:10" ht="51.9" customHeight="1" x14ac:dyDescent="0.25">
      <c r="A716" s="10" t="s">
        <v>48</v>
      </c>
      <c r="B716" s="12" t="s">
        <v>504</v>
      </c>
      <c r="C716" s="10" t="s">
        <v>50</v>
      </c>
      <c r="D716" s="10" t="s">
        <v>505</v>
      </c>
      <c r="E716" s="45" t="s">
        <v>416</v>
      </c>
      <c r="F716" s="45"/>
      <c r="G716" s="11" t="s">
        <v>61</v>
      </c>
      <c r="H716" s="15">
        <v>1</v>
      </c>
      <c r="I716" s="13">
        <v>0.19</v>
      </c>
      <c r="J716" s="13">
        <v>0.19</v>
      </c>
    </row>
    <row r="717" spans="1:10" ht="26.1" customHeight="1" x14ac:dyDescent="0.25">
      <c r="A717" s="22" t="s">
        <v>64</v>
      </c>
      <c r="B717" s="24" t="s">
        <v>514</v>
      </c>
      <c r="C717" s="22" t="s">
        <v>50</v>
      </c>
      <c r="D717" s="22" t="s">
        <v>515</v>
      </c>
      <c r="E717" s="46" t="s">
        <v>425</v>
      </c>
      <c r="F717" s="46"/>
      <c r="G717" s="23" t="s">
        <v>84</v>
      </c>
      <c r="H717" s="26">
        <v>7.2000000000000002E-5</v>
      </c>
      <c r="I717" s="25">
        <v>2691.62</v>
      </c>
      <c r="J717" s="25">
        <v>0.19</v>
      </c>
    </row>
    <row r="718" spans="1:10" x14ac:dyDescent="0.25">
      <c r="A718" s="34"/>
      <c r="B718" s="34"/>
      <c r="C718" s="34"/>
      <c r="D718" s="34"/>
      <c r="E718" s="34" t="s">
        <v>76</v>
      </c>
      <c r="F718" s="35">
        <v>0</v>
      </c>
      <c r="G718" s="34" t="s">
        <v>77</v>
      </c>
      <c r="H718" s="35">
        <v>0</v>
      </c>
      <c r="I718" s="34" t="s">
        <v>78</v>
      </c>
      <c r="J718" s="35">
        <v>0</v>
      </c>
    </row>
    <row r="719" spans="1:10" x14ac:dyDescent="0.25">
      <c r="A719" s="34"/>
      <c r="B719" s="34"/>
      <c r="C719" s="34"/>
      <c r="D719" s="34"/>
      <c r="E719" s="34" t="s">
        <v>79</v>
      </c>
      <c r="F719" s="35">
        <v>0.04</v>
      </c>
      <c r="G719" s="34"/>
      <c r="H719" s="47" t="s">
        <v>80</v>
      </c>
      <c r="I719" s="47"/>
      <c r="J719" s="35">
        <v>0.23</v>
      </c>
    </row>
    <row r="720" spans="1:10" ht="0.9" customHeight="1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</row>
    <row r="721" spans="1:10" ht="18" customHeight="1" x14ac:dyDescent="0.25">
      <c r="A721" s="2"/>
      <c r="B721" s="4" t="s">
        <v>43</v>
      </c>
      <c r="C721" s="2" t="s">
        <v>44</v>
      </c>
      <c r="D721" s="2" t="s">
        <v>10</v>
      </c>
      <c r="E721" s="42" t="s">
        <v>45</v>
      </c>
      <c r="F721" s="42"/>
      <c r="G721" s="3" t="s">
        <v>46</v>
      </c>
      <c r="H721" s="4" t="s">
        <v>11</v>
      </c>
      <c r="I721" s="4" t="s">
        <v>47</v>
      </c>
      <c r="J721" s="4" t="s">
        <v>12</v>
      </c>
    </row>
    <row r="722" spans="1:10" ht="39" customHeight="1" x14ac:dyDescent="0.25">
      <c r="A722" s="10" t="s">
        <v>48</v>
      </c>
      <c r="B722" s="12" t="s">
        <v>506</v>
      </c>
      <c r="C722" s="10" t="s">
        <v>50</v>
      </c>
      <c r="D722" s="10" t="s">
        <v>507</v>
      </c>
      <c r="E722" s="45" t="s">
        <v>416</v>
      </c>
      <c r="F722" s="45"/>
      <c r="G722" s="11" t="s">
        <v>61</v>
      </c>
      <c r="H722" s="15">
        <v>1</v>
      </c>
      <c r="I722" s="13">
        <v>0.03</v>
      </c>
      <c r="J722" s="13">
        <v>0.03</v>
      </c>
    </row>
    <row r="723" spans="1:10" ht="26.1" customHeight="1" x14ac:dyDescent="0.25">
      <c r="A723" s="22" t="s">
        <v>64</v>
      </c>
      <c r="B723" s="24" t="s">
        <v>514</v>
      </c>
      <c r="C723" s="22" t="s">
        <v>50</v>
      </c>
      <c r="D723" s="22" t="s">
        <v>515</v>
      </c>
      <c r="E723" s="46" t="s">
        <v>425</v>
      </c>
      <c r="F723" s="46"/>
      <c r="G723" s="23" t="s">
        <v>84</v>
      </c>
      <c r="H723" s="26">
        <v>1.4800000000000001E-5</v>
      </c>
      <c r="I723" s="25">
        <v>2691.62</v>
      </c>
      <c r="J723" s="25">
        <v>0.03</v>
      </c>
    </row>
    <row r="724" spans="1:10" x14ac:dyDescent="0.25">
      <c r="A724" s="34"/>
      <c r="B724" s="34"/>
      <c r="C724" s="34"/>
      <c r="D724" s="34"/>
      <c r="E724" s="34" t="s">
        <v>76</v>
      </c>
      <c r="F724" s="35">
        <v>0</v>
      </c>
      <c r="G724" s="34" t="s">
        <v>77</v>
      </c>
      <c r="H724" s="35">
        <v>0</v>
      </c>
      <c r="I724" s="34" t="s">
        <v>78</v>
      </c>
      <c r="J724" s="35">
        <v>0</v>
      </c>
    </row>
    <row r="725" spans="1:10" x14ac:dyDescent="0.25">
      <c r="A725" s="34"/>
      <c r="B725" s="34"/>
      <c r="C725" s="34"/>
      <c r="D725" s="34"/>
      <c r="E725" s="34" t="s">
        <v>79</v>
      </c>
      <c r="F725" s="35">
        <v>0</v>
      </c>
      <c r="G725" s="34"/>
      <c r="H725" s="47" t="s">
        <v>80</v>
      </c>
      <c r="I725" s="47"/>
      <c r="J725" s="35">
        <v>0.03</v>
      </c>
    </row>
    <row r="726" spans="1:10" ht="0.9" customHeight="1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</row>
    <row r="727" spans="1:10" ht="18" customHeight="1" x14ac:dyDescent="0.25">
      <c r="A727" s="2"/>
      <c r="B727" s="4" t="s">
        <v>43</v>
      </c>
      <c r="C727" s="2" t="s">
        <v>44</v>
      </c>
      <c r="D727" s="2" t="s">
        <v>10</v>
      </c>
      <c r="E727" s="42" t="s">
        <v>45</v>
      </c>
      <c r="F727" s="42"/>
      <c r="G727" s="3" t="s">
        <v>46</v>
      </c>
      <c r="H727" s="4" t="s">
        <v>11</v>
      </c>
      <c r="I727" s="4" t="s">
        <v>47</v>
      </c>
      <c r="J727" s="4" t="s">
        <v>12</v>
      </c>
    </row>
    <row r="728" spans="1:10" ht="51.9" customHeight="1" x14ac:dyDescent="0.25">
      <c r="A728" s="10" t="s">
        <v>48</v>
      </c>
      <c r="B728" s="12" t="s">
        <v>512</v>
      </c>
      <c r="C728" s="10" t="s">
        <v>50</v>
      </c>
      <c r="D728" s="10" t="s">
        <v>513</v>
      </c>
      <c r="E728" s="45" t="s">
        <v>416</v>
      </c>
      <c r="F728" s="45"/>
      <c r="G728" s="11" t="s">
        <v>61</v>
      </c>
      <c r="H728" s="15">
        <v>1</v>
      </c>
      <c r="I728" s="13">
        <v>0.17</v>
      </c>
      <c r="J728" s="13">
        <v>0.17</v>
      </c>
    </row>
    <row r="729" spans="1:10" ht="26.1" customHeight="1" x14ac:dyDescent="0.25">
      <c r="A729" s="22" t="s">
        <v>64</v>
      </c>
      <c r="B729" s="24" t="s">
        <v>514</v>
      </c>
      <c r="C729" s="22" t="s">
        <v>50</v>
      </c>
      <c r="D729" s="22" t="s">
        <v>515</v>
      </c>
      <c r="E729" s="46" t="s">
        <v>425</v>
      </c>
      <c r="F729" s="46"/>
      <c r="G729" s="23" t="s">
        <v>84</v>
      </c>
      <c r="H729" s="26">
        <v>6.6699999999999995E-5</v>
      </c>
      <c r="I729" s="25">
        <v>2691.62</v>
      </c>
      <c r="J729" s="25">
        <v>0.17</v>
      </c>
    </row>
    <row r="730" spans="1:10" x14ac:dyDescent="0.25">
      <c r="A730" s="34"/>
      <c r="B730" s="34"/>
      <c r="C730" s="34"/>
      <c r="D730" s="34"/>
      <c r="E730" s="34" t="s">
        <v>76</v>
      </c>
      <c r="F730" s="35">
        <v>0</v>
      </c>
      <c r="G730" s="34" t="s">
        <v>77</v>
      </c>
      <c r="H730" s="35">
        <v>0</v>
      </c>
      <c r="I730" s="34" t="s">
        <v>78</v>
      </c>
      <c r="J730" s="35">
        <v>0</v>
      </c>
    </row>
    <row r="731" spans="1:10" x14ac:dyDescent="0.25">
      <c r="A731" s="34"/>
      <c r="B731" s="34"/>
      <c r="C731" s="34"/>
      <c r="D731" s="34"/>
      <c r="E731" s="34" t="s">
        <v>79</v>
      </c>
      <c r="F731" s="35">
        <v>0.04</v>
      </c>
      <c r="G731" s="34"/>
      <c r="H731" s="47" t="s">
        <v>80</v>
      </c>
      <c r="I731" s="47"/>
      <c r="J731" s="35">
        <v>0.21</v>
      </c>
    </row>
    <row r="732" spans="1:10" ht="0.9" customHeight="1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</row>
    <row r="733" spans="1:10" ht="18" customHeight="1" x14ac:dyDescent="0.25">
      <c r="A733" s="2"/>
      <c r="B733" s="4" t="s">
        <v>43</v>
      </c>
      <c r="C733" s="2" t="s">
        <v>44</v>
      </c>
      <c r="D733" s="2" t="s">
        <v>10</v>
      </c>
      <c r="E733" s="42" t="s">
        <v>45</v>
      </c>
      <c r="F733" s="42"/>
      <c r="G733" s="3" t="s">
        <v>46</v>
      </c>
      <c r="H733" s="4" t="s">
        <v>11</v>
      </c>
      <c r="I733" s="4" t="s">
        <v>47</v>
      </c>
      <c r="J733" s="4" t="s">
        <v>12</v>
      </c>
    </row>
    <row r="734" spans="1:10" ht="51.9" customHeight="1" x14ac:dyDescent="0.25">
      <c r="A734" s="10" t="s">
        <v>48</v>
      </c>
      <c r="B734" s="12" t="s">
        <v>510</v>
      </c>
      <c r="C734" s="10" t="s">
        <v>50</v>
      </c>
      <c r="D734" s="10" t="s">
        <v>511</v>
      </c>
      <c r="E734" s="45" t="s">
        <v>416</v>
      </c>
      <c r="F734" s="45"/>
      <c r="G734" s="11" t="s">
        <v>61</v>
      </c>
      <c r="H734" s="15">
        <v>1</v>
      </c>
      <c r="I734" s="13">
        <v>0.17</v>
      </c>
      <c r="J734" s="13">
        <v>0.17</v>
      </c>
    </row>
    <row r="735" spans="1:10" ht="26.1" customHeight="1" x14ac:dyDescent="0.25">
      <c r="A735" s="22" t="s">
        <v>64</v>
      </c>
      <c r="B735" s="24" t="s">
        <v>426</v>
      </c>
      <c r="C735" s="22" t="s">
        <v>50</v>
      </c>
      <c r="D735" s="22" t="s">
        <v>427</v>
      </c>
      <c r="E735" s="46" t="s">
        <v>428</v>
      </c>
      <c r="F735" s="46"/>
      <c r="G735" s="23" t="s">
        <v>429</v>
      </c>
      <c r="H735" s="26">
        <v>0.15</v>
      </c>
      <c r="I735" s="25">
        <v>1.1399999999999999</v>
      </c>
      <c r="J735" s="25">
        <v>0.17</v>
      </c>
    </row>
    <row r="736" spans="1:10" x14ac:dyDescent="0.25">
      <c r="A736" s="34"/>
      <c r="B736" s="34"/>
      <c r="C736" s="34"/>
      <c r="D736" s="34"/>
      <c r="E736" s="34" t="s">
        <v>76</v>
      </c>
      <c r="F736" s="35">
        <v>0</v>
      </c>
      <c r="G736" s="34" t="s">
        <v>77</v>
      </c>
      <c r="H736" s="35">
        <v>0</v>
      </c>
      <c r="I736" s="34" t="s">
        <v>78</v>
      </c>
      <c r="J736" s="35">
        <v>0</v>
      </c>
    </row>
    <row r="737" spans="1:10" x14ac:dyDescent="0.25">
      <c r="A737" s="34"/>
      <c r="B737" s="34"/>
      <c r="C737" s="34"/>
      <c r="D737" s="34"/>
      <c r="E737" s="34" t="s">
        <v>79</v>
      </c>
      <c r="F737" s="35">
        <v>0.04</v>
      </c>
      <c r="G737" s="34"/>
      <c r="H737" s="47" t="s">
        <v>80</v>
      </c>
      <c r="I737" s="47"/>
      <c r="J737" s="35">
        <v>0.21</v>
      </c>
    </row>
    <row r="738" spans="1:10" ht="0.9" customHeight="1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</row>
    <row r="739" spans="1:10" ht="18" customHeight="1" x14ac:dyDescent="0.25">
      <c r="A739" s="2"/>
      <c r="B739" s="4" t="s">
        <v>43</v>
      </c>
      <c r="C739" s="2" t="s">
        <v>44</v>
      </c>
      <c r="D739" s="2" t="s">
        <v>10</v>
      </c>
      <c r="E739" s="42" t="s">
        <v>45</v>
      </c>
      <c r="F739" s="42"/>
      <c r="G739" s="3" t="s">
        <v>46</v>
      </c>
      <c r="H739" s="4" t="s">
        <v>11</v>
      </c>
      <c r="I739" s="4" t="s">
        <v>47</v>
      </c>
      <c r="J739" s="4" t="s">
        <v>12</v>
      </c>
    </row>
    <row r="740" spans="1:10" ht="39" customHeight="1" x14ac:dyDescent="0.25">
      <c r="A740" s="10" t="s">
        <v>48</v>
      </c>
      <c r="B740" s="12" t="s">
        <v>85</v>
      </c>
      <c r="C740" s="10" t="s">
        <v>50</v>
      </c>
      <c r="D740" s="10" t="s">
        <v>86</v>
      </c>
      <c r="E740" s="45" t="s">
        <v>87</v>
      </c>
      <c r="F740" s="45"/>
      <c r="G740" s="11" t="s">
        <v>88</v>
      </c>
      <c r="H740" s="15">
        <v>1</v>
      </c>
      <c r="I740" s="13">
        <v>927.34</v>
      </c>
      <c r="J740" s="13">
        <v>927.34</v>
      </c>
    </row>
    <row r="741" spans="1:10" ht="24" customHeight="1" x14ac:dyDescent="0.25">
      <c r="A741" s="17" t="s">
        <v>54</v>
      </c>
      <c r="B741" s="19" t="s">
        <v>62</v>
      </c>
      <c r="C741" s="17" t="s">
        <v>50</v>
      </c>
      <c r="D741" s="17" t="s">
        <v>63</v>
      </c>
      <c r="E741" s="48" t="s">
        <v>60</v>
      </c>
      <c r="F741" s="48"/>
      <c r="G741" s="18" t="s">
        <v>61</v>
      </c>
      <c r="H741" s="21">
        <v>6.2382999999999997</v>
      </c>
      <c r="I741" s="20">
        <v>24.68</v>
      </c>
      <c r="J741" s="20">
        <v>153.96</v>
      </c>
    </row>
    <row r="742" spans="1:10" ht="24" customHeight="1" x14ac:dyDescent="0.25">
      <c r="A742" s="22" t="s">
        <v>64</v>
      </c>
      <c r="B742" s="24" t="s">
        <v>398</v>
      </c>
      <c r="C742" s="22" t="s">
        <v>50</v>
      </c>
      <c r="D742" s="22" t="s">
        <v>399</v>
      </c>
      <c r="E742" s="46" t="s">
        <v>67</v>
      </c>
      <c r="F742" s="46"/>
      <c r="G742" s="23" t="s">
        <v>68</v>
      </c>
      <c r="H742" s="26">
        <v>283.30919999999998</v>
      </c>
      <c r="I742" s="25">
        <v>1.06</v>
      </c>
      <c r="J742" s="25">
        <v>300.3</v>
      </c>
    </row>
    <row r="743" spans="1:10" ht="26.1" customHeight="1" x14ac:dyDescent="0.25">
      <c r="A743" s="22" t="s">
        <v>64</v>
      </c>
      <c r="B743" s="24" t="s">
        <v>516</v>
      </c>
      <c r="C743" s="22" t="s">
        <v>50</v>
      </c>
      <c r="D743" s="22" t="s">
        <v>517</v>
      </c>
      <c r="E743" s="46" t="s">
        <v>67</v>
      </c>
      <c r="F743" s="46"/>
      <c r="G743" s="23" t="s">
        <v>88</v>
      </c>
      <c r="H743" s="26">
        <v>0.59460000000000002</v>
      </c>
      <c r="I743" s="25">
        <v>613.13</v>
      </c>
      <c r="J743" s="25">
        <v>364.56</v>
      </c>
    </row>
    <row r="744" spans="1:10" ht="26.1" customHeight="1" x14ac:dyDescent="0.25">
      <c r="A744" s="22" t="s">
        <v>64</v>
      </c>
      <c r="B744" s="24" t="s">
        <v>400</v>
      </c>
      <c r="C744" s="22" t="s">
        <v>50</v>
      </c>
      <c r="D744" s="22" t="s">
        <v>401</v>
      </c>
      <c r="E744" s="46" t="s">
        <v>67</v>
      </c>
      <c r="F744" s="46"/>
      <c r="G744" s="23" t="s">
        <v>88</v>
      </c>
      <c r="H744" s="26">
        <v>0.83479999999999999</v>
      </c>
      <c r="I744" s="25">
        <v>130</v>
      </c>
      <c r="J744" s="25">
        <v>108.52</v>
      </c>
    </row>
    <row r="745" spans="1:10" x14ac:dyDescent="0.25">
      <c r="A745" s="34"/>
      <c r="B745" s="34"/>
      <c r="C745" s="34"/>
      <c r="D745" s="34"/>
      <c r="E745" s="34" t="s">
        <v>76</v>
      </c>
      <c r="F745" s="35">
        <v>51.52</v>
      </c>
      <c r="G745" s="34" t="s">
        <v>77</v>
      </c>
      <c r="H745" s="35">
        <v>54.28</v>
      </c>
      <c r="I745" s="34" t="s">
        <v>78</v>
      </c>
      <c r="J745" s="35">
        <v>105.8</v>
      </c>
    </row>
    <row r="746" spans="1:10" x14ac:dyDescent="0.25">
      <c r="A746" s="34"/>
      <c r="B746" s="34"/>
      <c r="C746" s="34"/>
      <c r="D746" s="34"/>
      <c r="E746" s="34" t="s">
        <v>79</v>
      </c>
      <c r="F746" s="35">
        <v>230.62</v>
      </c>
      <c r="G746" s="34"/>
      <c r="H746" s="47" t="s">
        <v>80</v>
      </c>
      <c r="I746" s="47"/>
      <c r="J746" s="35">
        <v>1157.96</v>
      </c>
    </row>
    <row r="747" spans="1:10" ht="0.9" customHeight="1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</row>
    <row r="748" spans="1:10" ht="18" customHeight="1" x14ac:dyDescent="0.25">
      <c r="A748" s="2"/>
      <c r="B748" s="4" t="s">
        <v>43</v>
      </c>
      <c r="C748" s="2" t="s">
        <v>44</v>
      </c>
      <c r="D748" s="2" t="s">
        <v>10</v>
      </c>
      <c r="E748" s="42" t="s">
        <v>45</v>
      </c>
      <c r="F748" s="42"/>
      <c r="G748" s="3" t="s">
        <v>46</v>
      </c>
      <c r="H748" s="4" t="s">
        <v>11</v>
      </c>
      <c r="I748" s="4" t="s">
        <v>47</v>
      </c>
      <c r="J748" s="4" t="s">
        <v>12</v>
      </c>
    </row>
    <row r="749" spans="1:10" ht="39" customHeight="1" x14ac:dyDescent="0.25">
      <c r="A749" s="10" t="s">
        <v>48</v>
      </c>
      <c r="B749" s="12" t="s">
        <v>144</v>
      </c>
      <c r="C749" s="10" t="s">
        <v>50</v>
      </c>
      <c r="D749" s="10" t="s">
        <v>145</v>
      </c>
      <c r="E749" s="45" t="s">
        <v>87</v>
      </c>
      <c r="F749" s="45"/>
      <c r="G749" s="11" t="s">
        <v>88</v>
      </c>
      <c r="H749" s="15">
        <v>1</v>
      </c>
      <c r="I749" s="13">
        <v>532.29</v>
      </c>
      <c r="J749" s="13">
        <v>532.29</v>
      </c>
    </row>
    <row r="750" spans="1:10" ht="51.9" customHeight="1" x14ac:dyDescent="0.25">
      <c r="A750" s="17" t="s">
        <v>54</v>
      </c>
      <c r="B750" s="19" t="s">
        <v>430</v>
      </c>
      <c r="C750" s="17" t="s">
        <v>50</v>
      </c>
      <c r="D750" s="17" t="s">
        <v>431</v>
      </c>
      <c r="E750" s="48" t="s">
        <v>101</v>
      </c>
      <c r="F750" s="48"/>
      <c r="G750" s="18" t="s">
        <v>102</v>
      </c>
      <c r="H750" s="21">
        <v>0.6462</v>
      </c>
      <c r="I750" s="20">
        <v>1.87</v>
      </c>
      <c r="J750" s="20">
        <v>1.2</v>
      </c>
    </row>
    <row r="751" spans="1:10" ht="26.1" customHeight="1" x14ac:dyDescent="0.25">
      <c r="A751" s="17" t="s">
        <v>54</v>
      </c>
      <c r="B751" s="19" t="s">
        <v>396</v>
      </c>
      <c r="C751" s="17" t="s">
        <v>50</v>
      </c>
      <c r="D751" s="17" t="s">
        <v>397</v>
      </c>
      <c r="E751" s="48" t="s">
        <v>60</v>
      </c>
      <c r="F751" s="48"/>
      <c r="G751" s="18" t="s">
        <v>61</v>
      </c>
      <c r="H751" s="21">
        <v>1.3314999999999999</v>
      </c>
      <c r="I751" s="20">
        <v>23.81</v>
      </c>
      <c r="J751" s="20">
        <v>31.7</v>
      </c>
    </row>
    <row r="752" spans="1:10" ht="51.9" customHeight="1" x14ac:dyDescent="0.25">
      <c r="A752" s="17" t="s">
        <v>54</v>
      </c>
      <c r="B752" s="19" t="s">
        <v>436</v>
      </c>
      <c r="C752" s="17" t="s">
        <v>50</v>
      </c>
      <c r="D752" s="17" t="s">
        <v>437</v>
      </c>
      <c r="E752" s="48" t="s">
        <v>101</v>
      </c>
      <c r="F752" s="48"/>
      <c r="G752" s="18" t="s">
        <v>107</v>
      </c>
      <c r="H752" s="21">
        <v>0.68530000000000002</v>
      </c>
      <c r="I752" s="20">
        <v>6.38</v>
      </c>
      <c r="J752" s="20">
        <v>4.37</v>
      </c>
    </row>
    <row r="753" spans="1:10" ht="24" customHeight="1" x14ac:dyDescent="0.25">
      <c r="A753" s="17" t="s">
        <v>54</v>
      </c>
      <c r="B753" s="19" t="s">
        <v>62</v>
      </c>
      <c r="C753" s="17" t="s">
        <v>50</v>
      </c>
      <c r="D753" s="17" t="s">
        <v>63</v>
      </c>
      <c r="E753" s="48" t="s">
        <v>60</v>
      </c>
      <c r="F753" s="48"/>
      <c r="G753" s="18" t="s">
        <v>61</v>
      </c>
      <c r="H753" s="21">
        <v>2.1057999999999999</v>
      </c>
      <c r="I753" s="20">
        <v>24.68</v>
      </c>
      <c r="J753" s="20">
        <v>51.97</v>
      </c>
    </row>
    <row r="754" spans="1:10" ht="26.1" customHeight="1" x14ac:dyDescent="0.25">
      <c r="A754" s="22" t="s">
        <v>64</v>
      </c>
      <c r="B754" s="24" t="s">
        <v>400</v>
      </c>
      <c r="C754" s="22" t="s">
        <v>50</v>
      </c>
      <c r="D754" s="22" t="s">
        <v>401</v>
      </c>
      <c r="E754" s="46" t="s">
        <v>67</v>
      </c>
      <c r="F754" s="46"/>
      <c r="G754" s="23" t="s">
        <v>88</v>
      </c>
      <c r="H754" s="26">
        <v>0.83250000000000002</v>
      </c>
      <c r="I754" s="25">
        <v>130</v>
      </c>
      <c r="J754" s="25">
        <v>108.22</v>
      </c>
    </row>
    <row r="755" spans="1:10" ht="26.1" customHeight="1" x14ac:dyDescent="0.25">
      <c r="A755" s="22" t="s">
        <v>64</v>
      </c>
      <c r="B755" s="24" t="s">
        <v>518</v>
      </c>
      <c r="C755" s="22" t="s">
        <v>50</v>
      </c>
      <c r="D755" s="22" t="s">
        <v>519</v>
      </c>
      <c r="E755" s="46" t="s">
        <v>67</v>
      </c>
      <c r="F755" s="46"/>
      <c r="G755" s="23" t="s">
        <v>88</v>
      </c>
      <c r="H755" s="26">
        <v>0.58209999999999995</v>
      </c>
      <c r="I755" s="25">
        <v>186.52</v>
      </c>
      <c r="J755" s="25">
        <v>108.57</v>
      </c>
    </row>
    <row r="756" spans="1:10" ht="24" customHeight="1" x14ac:dyDescent="0.25">
      <c r="A756" s="22" t="s">
        <v>64</v>
      </c>
      <c r="B756" s="24" t="s">
        <v>398</v>
      </c>
      <c r="C756" s="22" t="s">
        <v>50</v>
      </c>
      <c r="D756" s="22" t="s">
        <v>399</v>
      </c>
      <c r="E756" s="46" t="s">
        <v>67</v>
      </c>
      <c r="F756" s="46"/>
      <c r="G756" s="23" t="s">
        <v>68</v>
      </c>
      <c r="H756" s="26">
        <v>213.45310000000001</v>
      </c>
      <c r="I756" s="25">
        <v>1.06</v>
      </c>
      <c r="J756" s="25">
        <v>226.26</v>
      </c>
    </row>
    <row r="757" spans="1:10" x14ac:dyDescent="0.25">
      <c r="A757" s="34"/>
      <c r="B757" s="34"/>
      <c r="C757" s="34"/>
      <c r="D757" s="34"/>
      <c r="E757" s="34" t="s">
        <v>76</v>
      </c>
      <c r="F757" s="35">
        <v>28.66</v>
      </c>
      <c r="G757" s="34" t="s">
        <v>77</v>
      </c>
      <c r="H757" s="35">
        <v>30.19</v>
      </c>
      <c r="I757" s="34" t="s">
        <v>78</v>
      </c>
      <c r="J757" s="35">
        <v>58.85</v>
      </c>
    </row>
    <row r="758" spans="1:10" x14ac:dyDescent="0.25">
      <c r="A758" s="34"/>
      <c r="B758" s="34"/>
      <c r="C758" s="34"/>
      <c r="D758" s="34"/>
      <c r="E758" s="34" t="s">
        <v>79</v>
      </c>
      <c r="F758" s="35">
        <v>132.38</v>
      </c>
      <c r="G758" s="34"/>
      <c r="H758" s="47" t="s">
        <v>80</v>
      </c>
      <c r="I758" s="47"/>
      <c r="J758" s="35">
        <v>664.67</v>
      </c>
    </row>
    <row r="759" spans="1:10" ht="0.9" customHeight="1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</row>
    <row r="760" spans="1:10" ht="18" customHeight="1" x14ac:dyDescent="0.25">
      <c r="A760" s="2"/>
      <c r="B760" s="4" t="s">
        <v>43</v>
      </c>
      <c r="C760" s="2" t="s">
        <v>44</v>
      </c>
      <c r="D760" s="2" t="s">
        <v>10</v>
      </c>
      <c r="E760" s="42" t="s">
        <v>45</v>
      </c>
      <c r="F760" s="42"/>
      <c r="G760" s="3" t="s">
        <v>46</v>
      </c>
      <c r="H760" s="4" t="s">
        <v>11</v>
      </c>
      <c r="I760" s="4" t="s">
        <v>47</v>
      </c>
      <c r="J760" s="4" t="s">
        <v>12</v>
      </c>
    </row>
    <row r="761" spans="1:10" ht="26.1" customHeight="1" x14ac:dyDescent="0.25">
      <c r="A761" s="10" t="s">
        <v>48</v>
      </c>
      <c r="B761" s="12" t="s">
        <v>162</v>
      </c>
      <c r="C761" s="10" t="s">
        <v>50</v>
      </c>
      <c r="D761" s="10" t="s">
        <v>163</v>
      </c>
      <c r="E761" s="45" t="s">
        <v>164</v>
      </c>
      <c r="F761" s="45"/>
      <c r="G761" s="11" t="s">
        <v>68</v>
      </c>
      <c r="H761" s="15">
        <v>1</v>
      </c>
      <c r="I761" s="13">
        <v>9.43</v>
      </c>
      <c r="J761" s="13">
        <v>9.43</v>
      </c>
    </row>
    <row r="762" spans="1:10" ht="24" customHeight="1" x14ac:dyDescent="0.25">
      <c r="A762" s="17" t="s">
        <v>54</v>
      </c>
      <c r="B762" s="19" t="s">
        <v>165</v>
      </c>
      <c r="C762" s="17" t="s">
        <v>50</v>
      </c>
      <c r="D762" s="17" t="s">
        <v>166</v>
      </c>
      <c r="E762" s="48" t="s">
        <v>60</v>
      </c>
      <c r="F762" s="48"/>
      <c r="G762" s="18" t="s">
        <v>61</v>
      </c>
      <c r="H762" s="21">
        <v>8.8000000000000005E-3</v>
      </c>
      <c r="I762" s="20">
        <v>30.32</v>
      </c>
      <c r="J762" s="20">
        <v>0.26</v>
      </c>
    </row>
    <row r="763" spans="1:10" ht="24" customHeight="1" x14ac:dyDescent="0.25">
      <c r="A763" s="17" t="s">
        <v>54</v>
      </c>
      <c r="B763" s="19" t="s">
        <v>167</v>
      </c>
      <c r="C763" s="17" t="s">
        <v>50</v>
      </c>
      <c r="D763" s="17" t="s">
        <v>168</v>
      </c>
      <c r="E763" s="48" t="s">
        <v>60</v>
      </c>
      <c r="F763" s="48"/>
      <c r="G763" s="18" t="s">
        <v>61</v>
      </c>
      <c r="H763" s="21">
        <v>1.4E-3</v>
      </c>
      <c r="I763" s="20">
        <v>25.94</v>
      </c>
      <c r="J763" s="20">
        <v>0.03</v>
      </c>
    </row>
    <row r="764" spans="1:10" ht="24" customHeight="1" x14ac:dyDescent="0.25">
      <c r="A764" s="22" t="s">
        <v>64</v>
      </c>
      <c r="B764" s="24" t="s">
        <v>520</v>
      </c>
      <c r="C764" s="22" t="s">
        <v>50</v>
      </c>
      <c r="D764" s="22" t="s">
        <v>521</v>
      </c>
      <c r="E764" s="46" t="s">
        <v>67</v>
      </c>
      <c r="F764" s="46"/>
      <c r="G764" s="23" t="s">
        <v>68</v>
      </c>
      <c r="H764" s="26">
        <v>1.1100000000000001</v>
      </c>
      <c r="I764" s="25">
        <v>8.24</v>
      </c>
      <c r="J764" s="25">
        <v>9.14</v>
      </c>
    </row>
    <row r="765" spans="1:10" x14ac:dyDescent="0.25">
      <c r="A765" s="34"/>
      <c r="B765" s="34"/>
      <c r="C765" s="34"/>
      <c r="D765" s="34"/>
      <c r="E765" s="34" t="s">
        <v>76</v>
      </c>
      <c r="F765" s="35">
        <v>0.1</v>
      </c>
      <c r="G765" s="34" t="s">
        <v>77</v>
      </c>
      <c r="H765" s="35">
        <v>0.11</v>
      </c>
      <c r="I765" s="34" t="s">
        <v>78</v>
      </c>
      <c r="J765" s="35">
        <v>0.21</v>
      </c>
    </row>
    <row r="766" spans="1:10" x14ac:dyDescent="0.25">
      <c r="A766" s="34"/>
      <c r="B766" s="34"/>
      <c r="C766" s="34"/>
      <c r="D766" s="34"/>
      <c r="E766" s="34" t="s">
        <v>79</v>
      </c>
      <c r="F766" s="35">
        <v>2.34</v>
      </c>
      <c r="G766" s="34"/>
      <c r="H766" s="47" t="s">
        <v>80</v>
      </c>
      <c r="I766" s="47"/>
      <c r="J766" s="35">
        <v>11.77</v>
      </c>
    </row>
    <row r="767" spans="1:10" ht="0.9" customHeight="1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</row>
    <row r="768" spans="1:10" ht="18" customHeight="1" x14ac:dyDescent="0.25">
      <c r="A768" s="2"/>
      <c r="B768" s="4" t="s">
        <v>43</v>
      </c>
      <c r="C768" s="2" t="s">
        <v>44</v>
      </c>
      <c r="D768" s="2" t="s">
        <v>10</v>
      </c>
      <c r="E768" s="42" t="s">
        <v>45</v>
      </c>
      <c r="F768" s="42"/>
      <c r="G768" s="3" t="s">
        <v>46</v>
      </c>
      <c r="H768" s="4" t="s">
        <v>11</v>
      </c>
      <c r="I768" s="4" t="s">
        <v>47</v>
      </c>
      <c r="J768" s="4" t="s">
        <v>12</v>
      </c>
    </row>
    <row r="769" spans="1:10" ht="26.1" customHeight="1" x14ac:dyDescent="0.25">
      <c r="A769" s="10" t="s">
        <v>48</v>
      </c>
      <c r="B769" s="12" t="s">
        <v>210</v>
      </c>
      <c r="C769" s="10" t="s">
        <v>50</v>
      </c>
      <c r="D769" s="10" t="s">
        <v>211</v>
      </c>
      <c r="E769" s="45" t="s">
        <v>164</v>
      </c>
      <c r="F769" s="45"/>
      <c r="G769" s="11" t="s">
        <v>68</v>
      </c>
      <c r="H769" s="15">
        <v>1</v>
      </c>
      <c r="I769" s="13">
        <v>10.25</v>
      </c>
      <c r="J769" s="13">
        <v>10.25</v>
      </c>
    </row>
    <row r="770" spans="1:10" ht="24" customHeight="1" x14ac:dyDescent="0.25">
      <c r="A770" s="17" t="s">
        <v>54</v>
      </c>
      <c r="B770" s="19" t="s">
        <v>165</v>
      </c>
      <c r="C770" s="17" t="s">
        <v>50</v>
      </c>
      <c r="D770" s="17" t="s">
        <v>166</v>
      </c>
      <c r="E770" s="48" t="s">
        <v>60</v>
      </c>
      <c r="F770" s="48"/>
      <c r="G770" s="18" t="s">
        <v>61</v>
      </c>
      <c r="H770" s="21">
        <v>1.6199999999999999E-2</v>
      </c>
      <c r="I770" s="20">
        <v>30.32</v>
      </c>
      <c r="J770" s="20">
        <v>0.49</v>
      </c>
    </row>
    <row r="771" spans="1:10" ht="24" customHeight="1" x14ac:dyDescent="0.25">
      <c r="A771" s="17" t="s">
        <v>54</v>
      </c>
      <c r="B771" s="19" t="s">
        <v>167</v>
      </c>
      <c r="C771" s="17" t="s">
        <v>50</v>
      </c>
      <c r="D771" s="17" t="s">
        <v>168</v>
      </c>
      <c r="E771" s="48" t="s">
        <v>60</v>
      </c>
      <c r="F771" s="48"/>
      <c r="G771" s="18" t="s">
        <v>61</v>
      </c>
      <c r="H771" s="21">
        <v>2.5999999999999999E-3</v>
      </c>
      <c r="I771" s="20">
        <v>25.94</v>
      </c>
      <c r="J771" s="20">
        <v>0.06</v>
      </c>
    </row>
    <row r="772" spans="1:10" ht="24" customHeight="1" x14ac:dyDescent="0.25">
      <c r="A772" s="22" t="s">
        <v>64</v>
      </c>
      <c r="B772" s="24" t="s">
        <v>522</v>
      </c>
      <c r="C772" s="22" t="s">
        <v>50</v>
      </c>
      <c r="D772" s="22" t="s">
        <v>523</v>
      </c>
      <c r="E772" s="46" t="s">
        <v>67</v>
      </c>
      <c r="F772" s="46"/>
      <c r="G772" s="23" t="s">
        <v>68</v>
      </c>
      <c r="H772" s="26">
        <v>1.1100000000000001</v>
      </c>
      <c r="I772" s="25">
        <v>8.74</v>
      </c>
      <c r="J772" s="25">
        <v>9.6999999999999993</v>
      </c>
    </row>
    <row r="773" spans="1:10" x14ac:dyDescent="0.25">
      <c r="A773" s="34"/>
      <c r="B773" s="34"/>
      <c r="C773" s="34"/>
      <c r="D773" s="34"/>
      <c r="E773" s="34" t="s">
        <v>76</v>
      </c>
      <c r="F773" s="35">
        <v>0.19</v>
      </c>
      <c r="G773" s="34" t="s">
        <v>77</v>
      </c>
      <c r="H773" s="35">
        <v>0.21</v>
      </c>
      <c r="I773" s="34" t="s">
        <v>78</v>
      </c>
      <c r="J773" s="35">
        <v>0.4</v>
      </c>
    </row>
    <row r="774" spans="1:10" x14ac:dyDescent="0.25">
      <c r="A774" s="34"/>
      <c r="B774" s="34"/>
      <c r="C774" s="34"/>
      <c r="D774" s="34"/>
      <c r="E774" s="34" t="s">
        <v>79</v>
      </c>
      <c r="F774" s="35">
        <v>2.54</v>
      </c>
      <c r="G774" s="34"/>
      <c r="H774" s="47" t="s">
        <v>80</v>
      </c>
      <c r="I774" s="47"/>
      <c r="J774" s="35">
        <v>12.79</v>
      </c>
    </row>
    <row r="775" spans="1:10" ht="0.9" customHeight="1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</row>
    <row r="776" spans="1:10" ht="18" customHeight="1" x14ac:dyDescent="0.25">
      <c r="A776" s="2"/>
      <c r="B776" s="4" t="s">
        <v>43</v>
      </c>
      <c r="C776" s="2" t="s">
        <v>44</v>
      </c>
      <c r="D776" s="2" t="s">
        <v>10</v>
      </c>
      <c r="E776" s="42" t="s">
        <v>45</v>
      </c>
      <c r="F776" s="42"/>
      <c r="G776" s="3" t="s">
        <v>46</v>
      </c>
      <c r="H776" s="4" t="s">
        <v>11</v>
      </c>
      <c r="I776" s="4" t="s">
        <v>47</v>
      </c>
      <c r="J776" s="4" t="s">
        <v>12</v>
      </c>
    </row>
    <row r="777" spans="1:10" ht="26.1" customHeight="1" x14ac:dyDescent="0.25">
      <c r="A777" s="10" t="s">
        <v>48</v>
      </c>
      <c r="B777" s="12" t="s">
        <v>176</v>
      </c>
      <c r="C777" s="10" t="s">
        <v>50</v>
      </c>
      <c r="D777" s="10" t="s">
        <v>177</v>
      </c>
      <c r="E777" s="45" t="s">
        <v>164</v>
      </c>
      <c r="F777" s="45"/>
      <c r="G777" s="11" t="s">
        <v>68</v>
      </c>
      <c r="H777" s="15">
        <v>1</v>
      </c>
      <c r="I777" s="13">
        <v>10.34</v>
      </c>
      <c r="J777" s="13">
        <v>10.34</v>
      </c>
    </row>
    <row r="778" spans="1:10" ht="24" customHeight="1" x14ac:dyDescent="0.25">
      <c r="A778" s="17" t="s">
        <v>54</v>
      </c>
      <c r="B778" s="19" t="s">
        <v>165</v>
      </c>
      <c r="C778" s="17" t="s">
        <v>50</v>
      </c>
      <c r="D778" s="17" t="s">
        <v>166</v>
      </c>
      <c r="E778" s="48" t="s">
        <v>60</v>
      </c>
      <c r="F778" s="48"/>
      <c r="G778" s="18" t="s">
        <v>61</v>
      </c>
      <c r="H778" s="21">
        <v>5.8099999999999999E-2</v>
      </c>
      <c r="I778" s="20">
        <v>30.32</v>
      </c>
      <c r="J778" s="20">
        <v>1.76</v>
      </c>
    </row>
    <row r="779" spans="1:10" ht="24" customHeight="1" x14ac:dyDescent="0.25">
      <c r="A779" s="17" t="s">
        <v>54</v>
      </c>
      <c r="B779" s="19" t="s">
        <v>167</v>
      </c>
      <c r="C779" s="17" t="s">
        <v>50</v>
      </c>
      <c r="D779" s="17" t="s">
        <v>168</v>
      </c>
      <c r="E779" s="48" t="s">
        <v>60</v>
      </c>
      <c r="F779" s="48"/>
      <c r="G779" s="18" t="s">
        <v>61</v>
      </c>
      <c r="H779" s="21">
        <v>9.4999999999999998E-3</v>
      </c>
      <c r="I779" s="20">
        <v>25.94</v>
      </c>
      <c r="J779" s="20">
        <v>0.24</v>
      </c>
    </row>
    <row r="780" spans="1:10" ht="26.1" customHeight="1" x14ac:dyDescent="0.25">
      <c r="A780" s="22" t="s">
        <v>64</v>
      </c>
      <c r="B780" s="24" t="s">
        <v>524</v>
      </c>
      <c r="C780" s="22" t="s">
        <v>50</v>
      </c>
      <c r="D780" s="22" t="s">
        <v>525</v>
      </c>
      <c r="E780" s="46" t="s">
        <v>67</v>
      </c>
      <c r="F780" s="46"/>
      <c r="G780" s="23" t="s">
        <v>68</v>
      </c>
      <c r="H780" s="26">
        <v>1.07</v>
      </c>
      <c r="I780" s="25">
        <v>7.8</v>
      </c>
      <c r="J780" s="25">
        <v>8.34</v>
      </c>
    </row>
    <row r="781" spans="1:10" x14ac:dyDescent="0.25">
      <c r="A781" s="34"/>
      <c r="B781" s="34"/>
      <c r="C781" s="34"/>
      <c r="D781" s="34"/>
      <c r="E781" s="34" t="s">
        <v>76</v>
      </c>
      <c r="F781" s="35">
        <v>0.71</v>
      </c>
      <c r="G781" s="34" t="s">
        <v>77</v>
      </c>
      <c r="H781" s="35">
        <v>0.76</v>
      </c>
      <c r="I781" s="34" t="s">
        <v>78</v>
      </c>
      <c r="J781" s="35">
        <v>1.47</v>
      </c>
    </row>
    <row r="782" spans="1:10" x14ac:dyDescent="0.25">
      <c r="A782" s="34"/>
      <c r="B782" s="34"/>
      <c r="C782" s="34"/>
      <c r="D782" s="34"/>
      <c r="E782" s="34" t="s">
        <v>79</v>
      </c>
      <c r="F782" s="35">
        <v>2.57</v>
      </c>
      <c r="G782" s="34"/>
      <c r="H782" s="47" t="s">
        <v>80</v>
      </c>
      <c r="I782" s="47"/>
      <c r="J782" s="35">
        <v>12.91</v>
      </c>
    </row>
    <row r="783" spans="1:10" ht="0.9" customHeight="1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</row>
    <row r="784" spans="1:10" ht="18" customHeight="1" x14ac:dyDescent="0.25">
      <c r="A784" s="2"/>
      <c r="B784" s="4" t="s">
        <v>43</v>
      </c>
      <c r="C784" s="2" t="s">
        <v>44</v>
      </c>
      <c r="D784" s="2" t="s">
        <v>10</v>
      </c>
      <c r="E784" s="42" t="s">
        <v>45</v>
      </c>
      <c r="F784" s="42"/>
      <c r="G784" s="3" t="s">
        <v>46</v>
      </c>
      <c r="H784" s="4" t="s">
        <v>11</v>
      </c>
      <c r="I784" s="4" t="s">
        <v>47</v>
      </c>
      <c r="J784" s="4" t="s">
        <v>12</v>
      </c>
    </row>
    <row r="785" spans="1:10" ht="26.1" customHeight="1" x14ac:dyDescent="0.25">
      <c r="A785" s="10" t="s">
        <v>48</v>
      </c>
      <c r="B785" s="12" t="s">
        <v>358</v>
      </c>
      <c r="C785" s="10" t="s">
        <v>50</v>
      </c>
      <c r="D785" s="10" t="s">
        <v>359</v>
      </c>
      <c r="E785" s="45" t="s">
        <v>60</v>
      </c>
      <c r="F785" s="45"/>
      <c r="G785" s="11" t="s">
        <v>61</v>
      </c>
      <c r="H785" s="15">
        <v>1</v>
      </c>
      <c r="I785" s="13">
        <v>0.2</v>
      </c>
      <c r="J785" s="13">
        <v>0.2</v>
      </c>
    </row>
    <row r="786" spans="1:10" ht="24" customHeight="1" x14ac:dyDescent="0.25">
      <c r="A786" s="22" t="s">
        <v>64</v>
      </c>
      <c r="B786" s="24" t="s">
        <v>373</v>
      </c>
      <c r="C786" s="22" t="s">
        <v>50</v>
      </c>
      <c r="D786" s="22" t="s">
        <v>374</v>
      </c>
      <c r="E786" s="46" t="s">
        <v>375</v>
      </c>
      <c r="F786" s="46"/>
      <c r="G786" s="23" t="s">
        <v>61</v>
      </c>
      <c r="H786" s="26">
        <v>1.154E-2</v>
      </c>
      <c r="I786" s="25">
        <v>17.96</v>
      </c>
      <c r="J786" s="25">
        <v>0.2</v>
      </c>
    </row>
    <row r="787" spans="1:10" x14ac:dyDescent="0.25">
      <c r="A787" s="34"/>
      <c r="B787" s="34"/>
      <c r="C787" s="34"/>
      <c r="D787" s="34"/>
      <c r="E787" s="34" t="s">
        <v>76</v>
      </c>
      <c r="F787" s="35">
        <v>0.09</v>
      </c>
      <c r="G787" s="34" t="s">
        <v>77</v>
      </c>
      <c r="H787" s="35">
        <v>0.11</v>
      </c>
      <c r="I787" s="34" t="s">
        <v>78</v>
      </c>
      <c r="J787" s="35">
        <v>0.2</v>
      </c>
    </row>
    <row r="788" spans="1:10" x14ac:dyDescent="0.25">
      <c r="A788" s="34"/>
      <c r="B788" s="34"/>
      <c r="C788" s="34"/>
      <c r="D788" s="34"/>
      <c r="E788" s="34" t="s">
        <v>79</v>
      </c>
      <c r="F788" s="35">
        <v>0.04</v>
      </c>
      <c r="G788" s="34"/>
      <c r="H788" s="47" t="s">
        <v>80</v>
      </c>
      <c r="I788" s="47"/>
      <c r="J788" s="35">
        <v>0.24</v>
      </c>
    </row>
    <row r="789" spans="1:10" ht="0.9" customHeight="1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</row>
    <row r="790" spans="1:10" ht="18" customHeight="1" x14ac:dyDescent="0.25">
      <c r="A790" s="2"/>
      <c r="B790" s="4" t="s">
        <v>43</v>
      </c>
      <c r="C790" s="2" t="s">
        <v>44</v>
      </c>
      <c r="D790" s="2" t="s">
        <v>10</v>
      </c>
      <c r="E790" s="42" t="s">
        <v>45</v>
      </c>
      <c r="F790" s="42"/>
      <c r="G790" s="3" t="s">
        <v>46</v>
      </c>
      <c r="H790" s="4" t="s">
        <v>11</v>
      </c>
      <c r="I790" s="4" t="s">
        <v>47</v>
      </c>
      <c r="J790" s="4" t="s">
        <v>12</v>
      </c>
    </row>
    <row r="791" spans="1:10" ht="26.1" customHeight="1" x14ac:dyDescent="0.25">
      <c r="A791" s="10" t="s">
        <v>48</v>
      </c>
      <c r="B791" s="12" t="s">
        <v>376</v>
      </c>
      <c r="C791" s="10" t="s">
        <v>50</v>
      </c>
      <c r="D791" s="10" t="s">
        <v>377</v>
      </c>
      <c r="E791" s="45" t="s">
        <v>60</v>
      </c>
      <c r="F791" s="45"/>
      <c r="G791" s="11" t="s">
        <v>61</v>
      </c>
      <c r="H791" s="15">
        <v>1</v>
      </c>
      <c r="I791" s="13">
        <v>0.26</v>
      </c>
      <c r="J791" s="13">
        <v>0.26</v>
      </c>
    </row>
    <row r="792" spans="1:10" ht="24" customHeight="1" x14ac:dyDescent="0.25">
      <c r="A792" s="22" t="s">
        <v>64</v>
      </c>
      <c r="B792" s="24" t="s">
        <v>380</v>
      </c>
      <c r="C792" s="22" t="s">
        <v>50</v>
      </c>
      <c r="D792" s="22" t="s">
        <v>381</v>
      </c>
      <c r="E792" s="46" t="s">
        <v>375</v>
      </c>
      <c r="F792" s="46"/>
      <c r="G792" s="23" t="s">
        <v>61</v>
      </c>
      <c r="H792" s="26">
        <v>1.4760000000000001E-2</v>
      </c>
      <c r="I792" s="25">
        <v>17.96</v>
      </c>
      <c r="J792" s="25">
        <v>0.26</v>
      </c>
    </row>
    <row r="793" spans="1:10" x14ac:dyDescent="0.25">
      <c r="A793" s="34"/>
      <c r="B793" s="34"/>
      <c r="C793" s="34"/>
      <c r="D793" s="34"/>
      <c r="E793" s="34" t="s">
        <v>76</v>
      </c>
      <c r="F793" s="35">
        <v>0.12</v>
      </c>
      <c r="G793" s="34" t="s">
        <v>77</v>
      </c>
      <c r="H793" s="35">
        <v>0.14000000000000001</v>
      </c>
      <c r="I793" s="34" t="s">
        <v>78</v>
      </c>
      <c r="J793" s="35">
        <v>0.26</v>
      </c>
    </row>
    <row r="794" spans="1:10" x14ac:dyDescent="0.25">
      <c r="A794" s="34"/>
      <c r="B794" s="34"/>
      <c r="C794" s="34"/>
      <c r="D794" s="34"/>
      <c r="E794" s="34" t="s">
        <v>79</v>
      </c>
      <c r="F794" s="35">
        <v>0.06</v>
      </c>
      <c r="G794" s="34"/>
      <c r="H794" s="47" t="s">
        <v>80</v>
      </c>
      <c r="I794" s="47"/>
      <c r="J794" s="35">
        <v>0.32</v>
      </c>
    </row>
    <row r="795" spans="1:10" ht="0.9" customHeight="1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</row>
    <row r="796" spans="1:10" ht="18" customHeight="1" x14ac:dyDescent="0.25">
      <c r="A796" s="2"/>
      <c r="B796" s="4" t="s">
        <v>43</v>
      </c>
      <c r="C796" s="2" t="s">
        <v>44</v>
      </c>
      <c r="D796" s="2" t="s">
        <v>10</v>
      </c>
      <c r="E796" s="42" t="s">
        <v>45</v>
      </c>
      <c r="F796" s="42"/>
      <c r="G796" s="3" t="s">
        <v>46</v>
      </c>
      <c r="H796" s="4" t="s">
        <v>11</v>
      </c>
      <c r="I796" s="4" t="s">
        <v>47</v>
      </c>
      <c r="J796" s="4" t="s">
        <v>12</v>
      </c>
    </row>
    <row r="797" spans="1:10" ht="26.1" customHeight="1" x14ac:dyDescent="0.25">
      <c r="A797" s="10" t="s">
        <v>48</v>
      </c>
      <c r="B797" s="12" t="s">
        <v>384</v>
      </c>
      <c r="C797" s="10" t="s">
        <v>50</v>
      </c>
      <c r="D797" s="10" t="s">
        <v>385</v>
      </c>
      <c r="E797" s="45" t="s">
        <v>60</v>
      </c>
      <c r="F797" s="45"/>
      <c r="G797" s="11" t="s">
        <v>61</v>
      </c>
      <c r="H797" s="15">
        <v>1</v>
      </c>
      <c r="I797" s="13">
        <v>0.2</v>
      </c>
      <c r="J797" s="13">
        <v>0.2</v>
      </c>
    </row>
    <row r="798" spans="1:10" ht="24" customHeight="1" x14ac:dyDescent="0.25">
      <c r="A798" s="22" t="s">
        <v>64</v>
      </c>
      <c r="B798" s="24" t="s">
        <v>390</v>
      </c>
      <c r="C798" s="22" t="s">
        <v>50</v>
      </c>
      <c r="D798" s="22" t="s">
        <v>391</v>
      </c>
      <c r="E798" s="46" t="s">
        <v>375</v>
      </c>
      <c r="F798" s="46"/>
      <c r="G798" s="23" t="s">
        <v>61</v>
      </c>
      <c r="H798" s="26">
        <v>1.154E-2</v>
      </c>
      <c r="I798" s="25">
        <v>17.78</v>
      </c>
      <c r="J798" s="25">
        <v>0.2</v>
      </c>
    </row>
    <row r="799" spans="1:10" x14ac:dyDescent="0.25">
      <c r="A799" s="34"/>
      <c r="B799" s="34"/>
      <c r="C799" s="34"/>
      <c r="D799" s="34"/>
      <c r="E799" s="34" t="s">
        <v>76</v>
      </c>
      <c r="F799" s="35">
        <v>0.09</v>
      </c>
      <c r="G799" s="34" t="s">
        <v>77</v>
      </c>
      <c r="H799" s="35">
        <v>0.11</v>
      </c>
      <c r="I799" s="34" t="s">
        <v>78</v>
      </c>
      <c r="J799" s="35">
        <v>0.2</v>
      </c>
    </row>
    <row r="800" spans="1:10" x14ac:dyDescent="0.25">
      <c r="A800" s="34"/>
      <c r="B800" s="34"/>
      <c r="C800" s="34"/>
      <c r="D800" s="34"/>
      <c r="E800" s="34" t="s">
        <v>79</v>
      </c>
      <c r="F800" s="35">
        <v>0.04</v>
      </c>
      <c r="G800" s="34"/>
      <c r="H800" s="47" t="s">
        <v>80</v>
      </c>
      <c r="I800" s="47"/>
      <c r="J800" s="35">
        <v>0.24</v>
      </c>
    </row>
    <row r="801" spans="1:10" ht="0.9" customHeight="1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</row>
    <row r="802" spans="1:10" ht="18" customHeight="1" x14ac:dyDescent="0.25">
      <c r="A802" s="2"/>
      <c r="B802" s="4" t="s">
        <v>43</v>
      </c>
      <c r="C802" s="2" t="s">
        <v>44</v>
      </c>
      <c r="D802" s="2" t="s">
        <v>10</v>
      </c>
      <c r="E802" s="42" t="s">
        <v>45</v>
      </c>
      <c r="F802" s="42"/>
      <c r="G802" s="3" t="s">
        <v>46</v>
      </c>
      <c r="H802" s="4" t="s">
        <v>11</v>
      </c>
      <c r="I802" s="4" t="s">
        <v>47</v>
      </c>
      <c r="J802" s="4" t="s">
        <v>12</v>
      </c>
    </row>
    <row r="803" spans="1:10" ht="26.1" customHeight="1" x14ac:dyDescent="0.25">
      <c r="A803" s="10" t="s">
        <v>48</v>
      </c>
      <c r="B803" s="12" t="s">
        <v>406</v>
      </c>
      <c r="C803" s="10" t="s">
        <v>50</v>
      </c>
      <c r="D803" s="10" t="s">
        <v>407</v>
      </c>
      <c r="E803" s="45" t="s">
        <v>60</v>
      </c>
      <c r="F803" s="45"/>
      <c r="G803" s="11" t="s">
        <v>61</v>
      </c>
      <c r="H803" s="15">
        <v>1</v>
      </c>
      <c r="I803" s="13">
        <v>0.25</v>
      </c>
      <c r="J803" s="13">
        <v>0.25</v>
      </c>
    </row>
    <row r="804" spans="1:10" ht="24" customHeight="1" x14ac:dyDescent="0.25">
      <c r="A804" s="22" t="s">
        <v>64</v>
      </c>
      <c r="B804" s="24" t="s">
        <v>408</v>
      </c>
      <c r="C804" s="22" t="s">
        <v>50</v>
      </c>
      <c r="D804" s="22" t="s">
        <v>409</v>
      </c>
      <c r="E804" s="46" t="s">
        <v>375</v>
      </c>
      <c r="F804" s="46"/>
      <c r="G804" s="23" t="s">
        <v>61</v>
      </c>
      <c r="H804" s="26">
        <v>1.154E-2</v>
      </c>
      <c r="I804" s="25">
        <v>22.29</v>
      </c>
      <c r="J804" s="25">
        <v>0.25</v>
      </c>
    </row>
    <row r="805" spans="1:10" x14ac:dyDescent="0.25">
      <c r="A805" s="34"/>
      <c r="B805" s="34"/>
      <c r="C805" s="34"/>
      <c r="D805" s="34"/>
      <c r="E805" s="34" t="s">
        <v>76</v>
      </c>
      <c r="F805" s="35">
        <v>0.12</v>
      </c>
      <c r="G805" s="34" t="s">
        <v>77</v>
      </c>
      <c r="H805" s="35">
        <v>0.13</v>
      </c>
      <c r="I805" s="34" t="s">
        <v>78</v>
      </c>
      <c r="J805" s="35">
        <v>0.25</v>
      </c>
    </row>
    <row r="806" spans="1:10" x14ac:dyDescent="0.25">
      <c r="A806" s="34"/>
      <c r="B806" s="34"/>
      <c r="C806" s="34"/>
      <c r="D806" s="34"/>
      <c r="E806" s="34" t="s">
        <v>79</v>
      </c>
      <c r="F806" s="35">
        <v>0.06</v>
      </c>
      <c r="G806" s="34"/>
      <c r="H806" s="47" t="s">
        <v>80</v>
      </c>
      <c r="I806" s="47"/>
      <c r="J806" s="35">
        <v>0.31</v>
      </c>
    </row>
    <row r="807" spans="1:10" ht="0.9" customHeight="1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</row>
    <row r="808" spans="1:10" ht="18" customHeight="1" x14ac:dyDescent="0.25">
      <c r="A808" s="2"/>
      <c r="B808" s="4" t="s">
        <v>43</v>
      </c>
      <c r="C808" s="2" t="s">
        <v>44</v>
      </c>
      <c r="D808" s="2" t="s">
        <v>10</v>
      </c>
      <c r="E808" s="42" t="s">
        <v>45</v>
      </c>
      <c r="F808" s="42"/>
      <c r="G808" s="3" t="s">
        <v>46</v>
      </c>
      <c r="H808" s="4" t="s">
        <v>11</v>
      </c>
      <c r="I808" s="4" t="s">
        <v>47</v>
      </c>
      <c r="J808" s="4" t="s">
        <v>12</v>
      </c>
    </row>
    <row r="809" spans="1:10" ht="26.1" customHeight="1" x14ac:dyDescent="0.25">
      <c r="A809" s="10" t="s">
        <v>48</v>
      </c>
      <c r="B809" s="12" t="s">
        <v>410</v>
      </c>
      <c r="C809" s="10" t="s">
        <v>50</v>
      </c>
      <c r="D809" s="10" t="s">
        <v>411</v>
      </c>
      <c r="E809" s="45" t="s">
        <v>60</v>
      </c>
      <c r="F809" s="45"/>
      <c r="G809" s="11" t="s">
        <v>61</v>
      </c>
      <c r="H809" s="15">
        <v>1</v>
      </c>
      <c r="I809" s="13">
        <v>0.2</v>
      </c>
      <c r="J809" s="13">
        <v>0.2</v>
      </c>
    </row>
    <row r="810" spans="1:10" ht="24" customHeight="1" x14ac:dyDescent="0.25">
      <c r="A810" s="22" t="s">
        <v>64</v>
      </c>
      <c r="B810" s="24" t="s">
        <v>412</v>
      </c>
      <c r="C810" s="22" t="s">
        <v>50</v>
      </c>
      <c r="D810" s="22" t="s">
        <v>413</v>
      </c>
      <c r="E810" s="46" t="s">
        <v>375</v>
      </c>
      <c r="F810" s="46"/>
      <c r="G810" s="23" t="s">
        <v>61</v>
      </c>
      <c r="H810" s="26">
        <v>1.154E-2</v>
      </c>
      <c r="I810" s="25">
        <v>17.96</v>
      </c>
      <c r="J810" s="25">
        <v>0.2</v>
      </c>
    </row>
    <row r="811" spans="1:10" x14ac:dyDescent="0.25">
      <c r="A811" s="34"/>
      <c r="B811" s="34"/>
      <c r="C811" s="34"/>
      <c r="D811" s="34"/>
      <c r="E811" s="34" t="s">
        <v>76</v>
      </c>
      <c r="F811" s="35">
        <v>0.09</v>
      </c>
      <c r="G811" s="34" t="s">
        <v>77</v>
      </c>
      <c r="H811" s="35">
        <v>0.11</v>
      </c>
      <c r="I811" s="34" t="s">
        <v>78</v>
      </c>
      <c r="J811" s="35">
        <v>0.2</v>
      </c>
    </row>
    <row r="812" spans="1:10" x14ac:dyDescent="0.25">
      <c r="A812" s="34"/>
      <c r="B812" s="34"/>
      <c r="C812" s="34"/>
      <c r="D812" s="34"/>
      <c r="E812" s="34" t="s">
        <v>79</v>
      </c>
      <c r="F812" s="35">
        <v>0.04</v>
      </c>
      <c r="G812" s="34"/>
      <c r="H812" s="47" t="s">
        <v>80</v>
      </c>
      <c r="I812" s="47"/>
      <c r="J812" s="35">
        <v>0.24</v>
      </c>
    </row>
    <row r="813" spans="1:10" ht="0.9" customHeight="1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</row>
    <row r="814" spans="1:10" ht="18" customHeight="1" x14ac:dyDescent="0.25">
      <c r="A814" s="2"/>
      <c r="B814" s="4" t="s">
        <v>43</v>
      </c>
      <c r="C814" s="2" t="s">
        <v>44</v>
      </c>
      <c r="D814" s="2" t="s">
        <v>10</v>
      </c>
      <c r="E814" s="42" t="s">
        <v>45</v>
      </c>
      <c r="F814" s="42"/>
      <c r="G814" s="3" t="s">
        <v>46</v>
      </c>
      <c r="H814" s="4" t="s">
        <v>11</v>
      </c>
      <c r="I814" s="4" t="s">
        <v>47</v>
      </c>
      <c r="J814" s="4" t="s">
        <v>12</v>
      </c>
    </row>
    <row r="815" spans="1:10" ht="26.1" customHeight="1" x14ac:dyDescent="0.25">
      <c r="A815" s="10" t="s">
        <v>48</v>
      </c>
      <c r="B815" s="12" t="s">
        <v>484</v>
      </c>
      <c r="C815" s="10" t="s">
        <v>50</v>
      </c>
      <c r="D815" s="10" t="s">
        <v>485</v>
      </c>
      <c r="E815" s="45" t="s">
        <v>60</v>
      </c>
      <c r="F815" s="45"/>
      <c r="G815" s="11" t="s">
        <v>61</v>
      </c>
      <c r="H815" s="15">
        <v>1</v>
      </c>
      <c r="I815" s="13">
        <v>0.25</v>
      </c>
      <c r="J815" s="13">
        <v>0.25</v>
      </c>
    </row>
    <row r="816" spans="1:10" ht="24" customHeight="1" x14ac:dyDescent="0.25">
      <c r="A816" s="22" t="s">
        <v>64</v>
      </c>
      <c r="B816" s="24" t="s">
        <v>486</v>
      </c>
      <c r="C816" s="22" t="s">
        <v>50</v>
      </c>
      <c r="D816" s="22" t="s">
        <v>487</v>
      </c>
      <c r="E816" s="46" t="s">
        <v>375</v>
      </c>
      <c r="F816" s="46"/>
      <c r="G816" s="23" t="s">
        <v>61</v>
      </c>
      <c r="H816" s="26">
        <v>1.154E-2</v>
      </c>
      <c r="I816" s="25">
        <v>22.29</v>
      </c>
      <c r="J816" s="25">
        <v>0.25</v>
      </c>
    </row>
    <row r="817" spans="1:10" x14ac:dyDescent="0.25">
      <c r="A817" s="34"/>
      <c r="B817" s="34"/>
      <c r="C817" s="34"/>
      <c r="D817" s="34"/>
      <c r="E817" s="34" t="s">
        <v>76</v>
      </c>
      <c r="F817" s="35">
        <v>0.12</v>
      </c>
      <c r="G817" s="34" t="s">
        <v>77</v>
      </c>
      <c r="H817" s="35">
        <v>0.13</v>
      </c>
      <c r="I817" s="34" t="s">
        <v>78</v>
      </c>
      <c r="J817" s="35">
        <v>0.25</v>
      </c>
    </row>
    <row r="818" spans="1:10" x14ac:dyDescent="0.25">
      <c r="A818" s="34"/>
      <c r="B818" s="34"/>
      <c r="C818" s="34"/>
      <c r="D818" s="34"/>
      <c r="E818" s="34" t="s">
        <v>79</v>
      </c>
      <c r="F818" s="35">
        <v>0.06</v>
      </c>
      <c r="G818" s="34"/>
      <c r="H818" s="47" t="s">
        <v>80</v>
      </c>
      <c r="I818" s="47"/>
      <c r="J818" s="35">
        <v>0.31</v>
      </c>
    </row>
    <row r="819" spans="1:10" ht="0.9" customHeight="1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</row>
    <row r="820" spans="1:10" ht="18" customHeight="1" x14ac:dyDescent="0.25">
      <c r="A820" s="2"/>
      <c r="B820" s="4" t="s">
        <v>43</v>
      </c>
      <c r="C820" s="2" t="s">
        <v>44</v>
      </c>
      <c r="D820" s="2" t="s">
        <v>10</v>
      </c>
      <c r="E820" s="42" t="s">
        <v>45</v>
      </c>
      <c r="F820" s="42"/>
      <c r="G820" s="3" t="s">
        <v>46</v>
      </c>
      <c r="H820" s="4" t="s">
        <v>11</v>
      </c>
      <c r="I820" s="4" t="s">
        <v>47</v>
      </c>
      <c r="J820" s="4" t="s">
        <v>12</v>
      </c>
    </row>
    <row r="821" spans="1:10" ht="26.1" customHeight="1" x14ac:dyDescent="0.25">
      <c r="A821" s="10" t="s">
        <v>48</v>
      </c>
      <c r="B821" s="12" t="s">
        <v>526</v>
      </c>
      <c r="C821" s="10" t="s">
        <v>50</v>
      </c>
      <c r="D821" s="10" t="s">
        <v>527</v>
      </c>
      <c r="E821" s="45" t="s">
        <v>60</v>
      </c>
      <c r="F821" s="45"/>
      <c r="G821" s="11" t="s">
        <v>61</v>
      </c>
      <c r="H821" s="15">
        <v>1</v>
      </c>
      <c r="I821" s="13">
        <v>0.41</v>
      </c>
      <c r="J821" s="13">
        <v>0.41</v>
      </c>
    </row>
    <row r="822" spans="1:10" ht="24" customHeight="1" x14ac:dyDescent="0.25">
      <c r="A822" s="22" t="s">
        <v>64</v>
      </c>
      <c r="B822" s="24" t="s">
        <v>528</v>
      </c>
      <c r="C822" s="22" t="s">
        <v>50</v>
      </c>
      <c r="D822" s="22" t="s">
        <v>529</v>
      </c>
      <c r="E822" s="46" t="s">
        <v>375</v>
      </c>
      <c r="F822" s="46"/>
      <c r="G822" s="23" t="s">
        <v>61</v>
      </c>
      <c r="H822" s="26">
        <v>2.12E-2</v>
      </c>
      <c r="I822" s="25">
        <v>19.559999999999999</v>
      </c>
      <c r="J822" s="25">
        <v>0.41</v>
      </c>
    </row>
    <row r="823" spans="1:10" x14ac:dyDescent="0.25">
      <c r="A823" s="34"/>
      <c r="B823" s="34"/>
      <c r="C823" s="34"/>
      <c r="D823" s="34"/>
      <c r="E823" s="34" t="s">
        <v>76</v>
      </c>
      <c r="F823" s="35">
        <v>0.19</v>
      </c>
      <c r="G823" s="34" t="s">
        <v>77</v>
      </c>
      <c r="H823" s="35">
        <v>0.22</v>
      </c>
      <c r="I823" s="34" t="s">
        <v>78</v>
      </c>
      <c r="J823" s="35">
        <v>0.41</v>
      </c>
    </row>
    <row r="824" spans="1:10" x14ac:dyDescent="0.25">
      <c r="A824" s="34"/>
      <c r="B824" s="34"/>
      <c r="C824" s="34"/>
      <c r="D824" s="34"/>
      <c r="E824" s="34" t="s">
        <v>79</v>
      </c>
      <c r="F824" s="35">
        <v>0.1</v>
      </c>
      <c r="G824" s="34"/>
      <c r="H824" s="47" t="s">
        <v>80</v>
      </c>
      <c r="I824" s="47"/>
      <c r="J824" s="35">
        <v>0.51</v>
      </c>
    </row>
    <row r="825" spans="1:10" ht="0.9" customHeight="1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</row>
    <row r="826" spans="1:10" ht="18" customHeight="1" x14ac:dyDescent="0.25">
      <c r="A826" s="2"/>
      <c r="B826" s="4" t="s">
        <v>43</v>
      </c>
      <c r="C826" s="2" t="s">
        <v>44</v>
      </c>
      <c r="D826" s="2" t="s">
        <v>10</v>
      </c>
      <c r="E826" s="42" t="s">
        <v>45</v>
      </c>
      <c r="F826" s="42"/>
      <c r="G826" s="3" t="s">
        <v>46</v>
      </c>
      <c r="H826" s="4" t="s">
        <v>11</v>
      </c>
      <c r="I826" s="4" t="s">
        <v>47</v>
      </c>
      <c r="J826" s="4" t="s">
        <v>12</v>
      </c>
    </row>
    <row r="827" spans="1:10" ht="26.1" customHeight="1" x14ac:dyDescent="0.25">
      <c r="A827" s="10" t="s">
        <v>48</v>
      </c>
      <c r="B827" s="12" t="s">
        <v>530</v>
      </c>
      <c r="C827" s="10" t="s">
        <v>50</v>
      </c>
      <c r="D827" s="10" t="s">
        <v>531</v>
      </c>
      <c r="E827" s="45" t="s">
        <v>60</v>
      </c>
      <c r="F827" s="45"/>
      <c r="G827" s="11" t="s">
        <v>61</v>
      </c>
      <c r="H827" s="15">
        <v>1</v>
      </c>
      <c r="I827" s="13">
        <v>0.16</v>
      </c>
      <c r="J827" s="13">
        <v>0.16</v>
      </c>
    </row>
    <row r="828" spans="1:10" ht="24" customHeight="1" x14ac:dyDescent="0.25">
      <c r="A828" s="22" t="s">
        <v>64</v>
      </c>
      <c r="B828" s="24" t="s">
        <v>532</v>
      </c>
      <c r="C828" s="22" t="s">
        <v>50</v>
      </c>
      <c r="D828" s="22" t="s">
        <v>533</v>
      </c>
      <c r="E828" s="46" t="s">
        <v>375</v>
      </c>
      <c r="F828" s="46"/>
      <c r="G828" s="23" t="s">
        <v>61</v>
      </c>
      <c r="H828" s="26">
        <v>5.0899999999999999E-3</v>
      </c>
      <c r="I828" s="25">
        <v>31.94</v>
      </c>
      <c r="J828" s="25">
        <v>0.16</v>
      </c>
    </row>
    <row r="829" spans="1:10" x14ac:dyDescent="0.25">
      <c r="A829" s="34"/>
      <c r="B829" s="34"/>
      <c r="C829" s="34"/>
      <c r="D829" s="34"/>
      <c r="E829" s="34" t="s">
        <v>76</v>
      </c>
      <c r="F829" s="35">
        <v>7.0000000000000007E-2</v>
      </c>
      <c r="G829" s="34" t="s">
        <v>77</v>
      </c>
      <c r="H829" s="35">
        <v>0.09</v>
      </c>
      <c r="I829" s="34" t="s">
        <v>78</v>
      </c>
      <c r="J829" s="35">
        <v>0.16</v>
      </c>
    </row>
    <row r="830" spans="1:10" x14ac:dyDescent="0.25">
      <c r="A830" s="34"/>
      <c r="B830" s="34"/>
      <c r="C830" s="34"/>
      <c r="D830" s="34"/>
      <c r="E830" s="34" t="s">
        <v>79</v>
      </c>
      <c r="F830" s="35">
        <v>0.03</v>
      </c>
      <c r="G830" s="34"/>
      <c r="H830" s="47" t="s">
        <v>80</v>
      </c>
      <c r="I830" s="47"/>
      <c r="J830" s="35">
        <v>0.19</v>
      </c>
    </row>
    <row r="831" spans="1:10" ht="0.9" customHeight="1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</row>
    <row r="832" spans="1:10" ht="18" customHeight="1" x14ac:dyDescent="0.25">
      <c r="A832" s="2"/>
      <c r="B832" s="4" t="s">
        <v>43</v>
      </c>
      <c r="C832" s="2" t="s">
        <v>44</v>
      </c>
      <c r="D832" s="2" t="s">
        <v>10</v>
      </c>
      <c r="E832" s="42" t="s">
        <v>45</v>
      </c>
      <c r="F832" s="42"/>
      <c r="G832" s="3" t="s">
        <v>46</v>
      </c>
      <c r="H832" s="4" t="s">
        <v>11</v>
      </c>
      <c r="I832" s="4" t="s">
        <v>47</v>
      </c>
      <c r="J832" s="4" t="s">
        <v>12</v>
      </c>
    </row>
    <row r="833" spans="1:10" ht="26.1" customHeight="1" x14ac:dyDescent="0.25">
      <c r="A833" s="10" t="s">
        <v>48</v>
      </c>
      <c r="B833" s="12" t="s">
        <v>534</v>
      </c>
      <c r="C833" s="10" t="s">
        <v>50</v>
      </c>
      <c r="D833" s="10" t="s">
        <v>535</v>
      </c>
      <c r="E833" s="45" t="s">
        <v>60</v>
      </c>
      <c r="F833" s="45"/>
      <c r="G833" s="11" t="s">
        <v>61</v>
      </c>
      <c r="H833" s="15">
        <v>1</v>
      </c>
      <c r="I833" s="13">
        <v>0.15</v>
      </c>
      <c r="J833" s="13">
        <v>0.15</v>
      </c>
    </row>
    <row r="834" spans="1:10" ht="24" customHeight="1" x14ac:dyDescent="0.25">
      <c r="A834" s="22" t="s">
        <v>64</v>
      </c>
      <c r="B834" s="24" t="s">
        <v>536</v>
      </c>
      <c r="C834" s="22" t="s">
        <v>50</v>
      </c>
      <c r="D834" s="22" t="s">
        <v>537</v>
      </c>
      <c r="E834" s="46" t="s">
        <v>375</v>
      </c>
      <c r="F834" s="46"/>
      <c r="G834" s="23" t="s">
        <v>61</v>
      </c>
      <c r="H834" s="26">
        <v>5.0899999999999999E-3</v>
      </c>
      <c r="I834" s="25">
        <v>30.75</v>
      </c>
      <c r="J834" s="25">
        <v>0.15</v>
      </c>
    </row>
    <row r="835" spans="1:10" x14ac:dyDescent="0.25">
      <c r="A835" s="34"/>
      <c r="B835" s="34"/>
      <c r="C835" s="34"/>
      <c r="D835" s="34"/>
      <c r="E835" s="34" t="s">
        <v>76</v>
      </c>
      <c r="F835" s="35">
        <v>7.0000000000000007E-2</v>
      </c>
      <c r="G835" s="34" t="s">
        <v>77</v>
      </c>
      <c r="H835" s="35">
        <v>0.08</v>
      </c>
      <c r="I835" s="34" t="s">
        <v>78</v>
      </c>
      <c r="J835" s="35">
        <v>0.15</v>
      </c>
    </row>
    <row r="836" spans="1:10" x14ac:dyDescent="0.25">
      <c r="A836" s="34"/>
      <c r="B836" s="34"/>
      <c r="C836" s="34"/>
      <c r="D836" s="34"/>
      <c r="E836" s="34" t="s">
        <v>79</v>
      </c>
      <c r="F836" s="35">
        <v>0.03</v>
      </c>
      <c r="G836" s="34"/>
      <c r="H836" s="47" t="s">
        <v>80</v>
      </c>
      <c r="I836" s="47"/>
      <c r="J836" s="35">
        <v>0.18</v>
      </c>
    </row>
    <row r="837" spans="1:10" ht="0.9" customHeight="1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</row>
    <row r="838" spans="1:10" ht="18" customHeight="1" x14ac:dyDescent="0.25">
      <c r="A838" s="2"/>
      <c r="B838" s="4" t="s">
        <v>43</v>
      </c>
      <c r="C838" s="2" t="s">
        <v>44</v>
      </c>
      <c r="D838" s="2" t="s">
        <v>10</v>
      </c>
      <c r="E838" s="42" t="s">
        <v>45</v>
      </c>
      <c r="F838" s="42"/>
      <c r="G838" s="3" t="s">
        <v>46</v>
      </c>
      <c r="H838" s="4" t="s">
        <v>11</v>
      </c>
      <c r="I838" s="4" t="s">
        <v>47</v>
      </c>
      <c r="J838" s="4" t="s">
        <v>12</v>
      </c>
    </row>
    <row r="839" spans="1:10" ht="39" customHeight="1" x14ac:dyDescent="0.25">
      <c r="A839" s="10" t="s">
        <v>48</v>
      </c>
      <c r="B839" s="12" t="s">
        <v>538</v>
      </c>
      <c r="C839" s="10" t="s">
        <v>50</v>
      </c>
      <c r="D839" s="10" t="s">
        <v>539</v>
      </c>
      <c r="E839" s="45" t="s">
        <v>60</v>
      </c>
      <c r="F839" s="45"/>
      <c r="G839" s="11" t="s">
        <v>61</v>
      </c>
      <c r="H839" s="15">
        <v>1</v>
      </c>
      <c r="I839" s="13">
        <v>0.14000000000000001</v>
      </c>
      <c r="J839" s="13">
        <v>0.14000000000000001</v>
      </c>
    </row>
    <row r="840" spans="1:10" ht="26.1" customHeight="1" x14ac:dyDescent="0.25">
      <c r="A840" s="22" t="s">
        <v>64</v>
      </c>
      <c r="B840" s="24" t="s">
        <v>540</v>
      </c>
      <c r="C840" s="22" t="s">
        <v>50</v>
      </c>
      <c r="D840" s="22" t="s">
        <v>541</v>
      </c>
      <c r="E840" s="46" t="s">
        <v>375</v>
      </c>
      <c r="F840" s="46"/>
      <c r="G840" s="23" t="s">
        <v>61</v>
      </c>
      <c r="H840" s="26">
        <v>8.3099999999999997E-3</v>
      </c>
      <c r="I840" s="25">
        <v>17.239999999999998</v>
      </c>
      <c r="J840" s="25">
        <v>0.14000000000000001</v>
      </c>
    </row>
    <row r="841" spans="1:10" x14ac:dyDescent="0.25">
      <c r="A841" s="34"/>
      <c r="B841" s="34"/>
      <c r="C841" s="34"/>
      <c r="D841" s="34"/>
      <c r="E841" s="34" t="s">
        <v>76</v>
      </c>
      <c r="F841" s="35">
        <v>0.06</v>
      </c>
      <c r="G841" s="34" t="s">
        <v>77</v>
      </c>
      <c r="H841" s="35">
        <v>0.08</v>
      </c>
      <c r="I841" s="34" t="s">
        <v>78</v>
      </c>
      <c r="J841" s="35">
        <v>0.14000000000000001</v>
      </c>
    </row>
    <row r="842" spans="1:10" x14ac:dyDescent="0.25">
      <c r="A842" s="34"/>
      <c r="B842" s="34"/>
      <c r="C842" s="34"/>
      <c r="D842" s="34"/>
      <c r="E842" s="34" t="s">
        <v>79</v>
      </c>
      <c r="F842" s="35">
        <v>0.03</v>
      </c>
      <c r="G842" s="34"/>
      <c r="H842" s="47" t="s">
        <v>80</v>
      </c>
      <c r="I842" s="47"/>
      <c r="J842" s="35">
        <v>0.17</v>
      </c>
    </row>
    <row r="843" spans="1:10" ht="0.9" customHeight="1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</row>
    <row r="844" spans="1:10" ht="18" customHeight="1" x14ac:dyDescent="0.25">
      <c r="A844" s="2"/>
      <c r="B844" s="4" t="s">
        <v>43</v>
      </c>
      <c r="C844" s="2" t="s">
        <v>44</v>
      </c>
      <c r="D844" s="2" t="s">
        <v>10</v>
      </c>
      <c r="E844" s="42" t="s">
        <v>45</v>
      </c>
      <c r="F844" s="42"/>
      <c r="G844" s="3" t="s">
        <v>46</v>
      </c>
      <c r="H844" s="4" t="s">
        <v>11</v>
      </c>
      <c r="I844" s="4" t="s">
        <v>47</v>
      </c>
      <c r="J844" s="4" t="s">
        <v>12</v>
      </c>
    </row>
    <row r="845" spans="1:10" ht="26.1" customHeight="1" x14ac:dyDescent="0.25">
      <c r="A845" s="10" t="s">
        <v>48</v>
      </c>
      <c r="B845" s="12" t="s">
        <v>542</v>
      </c>
      <c r="C845" s="10" t="s">
        <v>50</v>
      </c>
      <c r="D845" s="10" t="s">
        <v>543</v>
      </c>
      <c r="E845" s="45" t="s">
        <v>60</v>
      </c>
      <c r="F845" s="45"/>
      <c r="G845" s="11" t="s">
        <v>61</v>
      </c>
      <c r="H845" s="15">
        <v>1</v>
      </c>
      <c r="I845" s="13">
        <v>0.25</v>
      </c>
      <c r="J845" s="13">
        <v>0.25</v>
      </c>
    </row>
    <row r="846" spans="1:10" ht="24" customHeight="1" x14ac:dyDescent="0.25">
      <c r="A846" s="22" t="s">
        <v>64</v>
      </c>
      <c r="B846" s="24" t="s">
        <v>544</v>
      </c>
      <c r="C846" s="22" t="s">
        <v>50</v>
      </c>
      <c r="D846" s="22" t="s">
        <v>545</v>
      </c>
      <c r="E846" s="46" t="s">
        <v>375</v>
      </c>
      <c r="F846" s="46"/>
      <c r="G846" s="23" t="s">
        <v>61</v>
      </c>
      <c r="H846" s="26">
        <v>1.154E-2</v>
      </c>
      <c r="I846" s="25">
        <v>22.29</v>
      </c>
      <c r="J846" s="25">
        <v>0.25</v>
      </c>
    </row>
    <row r="847" spans="1:10" x14ac:dyDescent="0.25">
      <c r="A847" s="34"/>
      <c r="B847" s="34"/>
      <c r="C847" s="34"/>
      <c r="D847" s="34"/>
      <c r="E847" s="34" t="s">
        <v>76</v>
      </c>
      <c r="F847" s="35">
        <v>0.12</v>
      </c>
      <c r="G847" s="34" t="s">
        <v>77</v>
      </c>
      <c r="H847" s="35">
        <v>0.13</v>
      </c>
      <c r="I847" s="34" t="s">
        <v>78</v>
      </c>
      <c r="J847" s="35">
        <v>0.25</v>
      </c>
    </row>
    <row r="848" spans="1:10" x14ac:dyDescent="0.25">
      <c r="A848" s="34"/>
      <c r="B848" s="34"/>
      <c r="C848" s="34"/>
      <c r="D848" s="34"/>
      <c r="E848" s="34" t="s">
        <v>79</v>
      </c>
      <c r="F848" s="35">
        <v>0.06</v>
      </c>
      <c r="G848" s="34"/>
      <c r="H848" s="47" t="s">
        <v>80</v>
      </c>
      <c r="I848" s="47"/>
      <c r="J848" s="35">
        <v>0.31</v>
      </c>
    </row>
    <row r="849" spans="1:10" ht="0.9" customHeight="1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</row>
    <row r="850" spans="1:10" ht="18" customHeight="1" x14ac:dyDescent="0.25">
      <c r="A850" s="2"/>
      <c r="B850" s="4" t="s">
        <v>43</v>
      </c>
      <c r="C850" s="2" t="s">
        <v>44</v>
      </c>
      <c r="D850" s="2" t="s">
        <v>10</v>
      </c>
      <c r="E850" s="42" t="s">
        <v>45</v>
      </c>
      <c r="F850" s="42"/>
      <c r="G850" s="3" t="s">
        <v>46</v>
      </c>
      <c r="H850" s="4" t="s">
        <v>11</v>
      </c>
      <c r="I850" s="4" t="s">
        <v>47</v>
      </c>
      <c r="J850" s="4" t="s">
        <v>12</v>
      </c>
    </row>
    <row r="851" spans="1:10" ht="26.1" customHeight="1" x14ac:dyDescent="0.25">
      <c r="A851" s="10" t="s">
        <v>48</v>
      </c>
      <c r="B851" s="12" t="s">
        <v>546</v>
      </c>
      <c r="C851" s="10" t="s">
        <v>50</v>
      </c>
      <c r="D851" s="10" t="s">
        <v>547</v>
      </c>
      <c r="E851" s="45" t="s">
        <v>60</v>
      </c>
      <c r="F851" s="45"/>
      <c r="G851" s="11" t="s">
        <v>61</v>
      </c>
      <c r="H851" s="15">
        <v>1</v>
      </c>
      <c r="I851" s="13">
        <v>0.22</v>
      </c>
      <c r="J851" s="13">
        <v>0.22</v>
      </c>
    </row>
    <row r="852" spans="1:10" ht="26.1" customHeight="1" x14ac:dyDescent="0.25">
      <c r="A852" s="22" t="s">
        <v>64</v>
      </c>
      <c r="B852" s="24" t="s">
        <v>548</v>
      </c>
      <c r="C852" s="22" t="s">
        <v>50</v>
      </c>
      <c r="D852" s="22" t="s">
        <v>549</v>
      </c>
      <c r="E852" s="46" t="s">
        <v>375</v>
      </c>
      <c r="F852" s="46"/>
      <c r="G852" s="23" t="s">
        <v>61</v>
      </c>
      <c r="H852" s="26">
        <v>1.154E-2</v>
      </c>
      <c r="I852" s="25">
        <v>19.52</v>
      </c>
      <c r="J852" s="25">
        <v>0.22</v>
      </c>
    </row>
    <row r="853" spans="1:10" x14ac:dyDescent="0.25">
      <c r="A853" s="34"/>
      <c r="B853" s="34"/>
      <c r="C853" s="34"/>
      <c r="D853" s="34"/>
      <c r="E853" s="34" t="s">
        <v>76</v>
      </c>
      <c r="F853" s="35">
        <v>0.1</v>
      </c>
      <c r="G853" s="34" t="s">
        <v>77</v>
      </c>
      <c r="H853" s="35">
        <v>0.12</v>
      </c>
      <c r="I853" s="34" t="s">
        <v>78</v>
      </c>
      <c r="J853" s="35">
        <v>0.22</v>
      </c>
    </row>
    <row r="854" spans="1:10" x14ac:dyDescent="0.25">
      <c r="A854" s="34"/>
      <c r="B854" s="34"/>
      <c r="C854" s="34"/>
      <c r="D854" s="34"/>
      <c r="E854" s="34" t="s">
        <v>79</v>
      </c>
      <c r="F854" s="35">
        <v>0.05</v>
      </c>
      <c r="G854" s="34"/>
      <c r="H854" s="47" t="s">
        <v>80</v>
      </c>
      <c r="I854" s="47"/>
      <c r="J854" s="35">
        <v>0.27</v>
      </c>
    </row>
    <row r="855" spans="1:10" ht="0.9" customHeight="1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</row>
    <row r="856" spans="1:10" ht="18" customHeight="1" x14ac:dyDescent="0.25">
      <c r="A856" s="2"/>
      <c r="B856" s="4" t="s">
        <v>43</v>
      </c>
      <c r="C856" s="2" t="s">
        <v>44</v>
      </c>
      <c r="D856" s="2" t="s">
        <v>10</v>
      </c>
      <c r="E856" s="42" t="s">
        <v>45</v>
      </c>
      <c r="F856" s="42"/>
      <c r="G856" s="3" t="s">
        <v>46</v>
      </c>
      <c r="H856" s="4" t="s">
        <v>11</v>
      </c>
      <c r="I856" s="4" t="s">
        <v>47</v>
      </c>
      <c r="J856" s="4" t="s">
        <v>12</v>
      </c>
    </row>
    <row r="857" spans="1:10" ht="26.1" customHeight="1" x14ac:dyDescent="0.25">
      <c r="A857" s="10" t="s">
        <v>48</v>
      </c>
      <c r="B857" s="12" t="s">
        <v>550</v>
      </c>
      <c r="C857" s="10" t="s">
        <v>50</v>
      </c>
      <c r="D857" s="10" t="s">
        <v>551</v>
      </c>
      <c r="E857" s="45" t="s">
        <v>60</v>
      </c>
      <c r="F857" s="45"/>
      <c r="G857" s="11" t="s">
        <v>61</v>
      </c>
      <c r="H857" s="15">
        <v>1</v>
      </c>
      <c r="I857" s="13">
        <v>0.47</v>
      </c>
      <c r="J857" s="13">
        <v>0.47</v>
      </c>
    </row>
    <row r="858" spans="1:10" ht="24" customHeight="1" x14ac:dyDescent="0.25">
      <c r="A858" s="22" t="s">
        <v>64</v>
      </c>
      <c r="B858" s="24" t="s">
        <v>552</v>
      </c>
      <c r="C858" s="22" t="s">
        <v>50</v>
      </c>
      <c r="D858" s="22" t="s">
        <v>553</v>
      </c>
      <c r="E858" s="46" t="s">
        <v>375</v>
      </c>
      <c r="F858" s="46"/>
      <c r="G858" s="23" t="s">
        <v>61</v>
      </c>
      <c r="H858" s="26">
        <v>2.12E-2</v>
      </c>
      <c r="I858" s="25">
        <v>22.29</v>
      </c>
      <c r="J858" s="25">
        <v>0.47</v>
      </c>
    </row>
    <row r="859" spans="1:10" x14ac:dyDescent="0.25">
      <c r="A859" s="34"/>
      <c r="B859" s="34"/>
      <c r="C859" s="34"/>
      <c r="D859" s="34"/>
      <c r="E859" s="34" t="s">
        <v>76</v>
      </c>
      <c r="F859" s="35">
        <v>0.22</v>
      </c>
      <c r="G859" s="34" t="s">
        <v>77</v>
      </c>
      <c r="H859" s="35">
        <v>0.25</v>
      </c>
      <c r="I859" s="34" t="s">
        <v>78</v>
      </c>
      <c r="J859" s="35">
        <v>0.47</v>
      </c>
    </row>
    <row r="860" spans="1:10" x14ac:dyDescent="0.25">
      <c r="A860" s="34"/>
      <c r="B860" s="34"/>
      <c r="C860" s="34"/>
      <c r="D860" s="34"/>
      <c r="E860" s="34" t="s">
        <v>79</v>
      </c>
      <c r="F860" s="35">
        <v>0.11</v>
      </c>
      <c r="G860" s="34"/>
      <c r="H860" s="47" t="s">
        <v>80</v>
      </c>
      <c r="I860" s="47"/>
      <c r="J860" s="35">
        <v>0.57999999999999996</v>
      </c>
    </row>
    <row r="861" spans="1:10" ht="0.9" customHeight="1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</row>
    <row r="862" spans="1:10" ht="18" customHeight="1" x14ac:dyDescent="0.25">
      <c r="A862" s="2"/>
      <c r="B862" s="4" t="s">
        <v>43</v>
      </c>
      <c r="C862" s="2" t="s">
        <v>44</v>
      </c>
      <c r="D862" s="2" t="s">
        <v>10</v>
      </c>
      <c r="E862" s="42" t="s">
        <v>45</v>
      </c>
      <c r="F862" s="42"/>
      <c r="G862" s="3" t="s">
        <v>46</v>
      </c>
      <c r="H862" s="4" t="s">
        <v>11</v>
      </c>
      <c r="I862" s="4" t="s">
        <v>47</v>
      </c>
      <c r="J862" s="4" t="s">
        <v>12</v>
      </c>
    </row>
    <row r="863" spans="1:10" ht="26.1" customHeight="1" x14ac:dyDescent="0.25">
      <c r="A863" s="10" t="s">
        <v>48</v>
      </c>
      <c r="B863" s="12" t="s">
        <v>554</v>
      </c>
      <c r="C863" s="10" t="s">
        <v>50</v>
      </c>
      <c r="D863" s="10" t="s">
        <v>555</v>
      </c>
      <c r="E863" s="45" t="s">
        <v>60</v>
      </c>
      <c r="F863" s="45"/>
      <c r="G863" s="11" t="s">
        <v>61</v>
      </c>
      <c r="H863" s="15">
        <v>1</v>
      </c>
      <c r="I863" s="13">
        <v>0.32</v>
      </c>
      <c r="J863" s="13">
        <v>0.32</v>
      </c>
    </row>
    <row r="864" spans="1:10" ht="24" customHeight="1" x14ac:dyDescent="0.25">
      <c r="A864" s="22" t="s">
        <v>64</v>
      </c>
      <c r="B864" s="24" t="s">
        <v>556</v>
      </c>
      <c r="C864" s="22" t="s">
        <v>50</v>
      </c>
      <c r="D864" s="22" t="s">
        <v>557</v>
      </c>
      <c r="E864" s="46" t="s">
        <v>375</v>
      </c>
      <c r="F864" s="46"/>
      <c r="G864" s="23" t="s">
        <v>61</v>
      </c>
      <c r="H864" s="26">
        <v>1.4760000000000001E-2</v>
      </c>
      <c r="I864" s="25">
        <v>22.29</v>
      </c>
      <c r="J864" s="25">
        <v>0.32</v>
      </c>
    </row>
    <row r="865" spans="1:10" x14ac:dyDescent="0.25">
      <c r="A865" s="34"/>
      <c r="B865" s="34"/>
      <c r="C865" s="34"/>
      <c r="D865" s="34"/>
      <c r="E865" s="34" t="s">
        <v>76</v>
      </c>
      <c r="F865" s="35">
        <v>0.15</v>
      </c>
      <c r="G865" s="34" t="s">
        <v>77</v>
      </c>
      <c r="H865" s="35">
        <v>0.17</v>
      </c>
      <c r="I865" s="34" t="s">
        <v>78</v>
      </c>
      <c r="J865" s="35">
        <v>0.32</v>
      </c>
    </row>
    <row r="866" spans="1:10" x14ac:dyDescent="0.25">
      <c r="A866" s="34"/>
      <c r="B866" s="34"/>
      <c r="C866" s="34"/>
      <c r="D866" s="34"/>
      <c r="E866" s="34" t="s">
        <v>79</v>
      </c>
      <c r="F866" s="35">
        <v>7.0000000000000007E-2</v>
      </c>
      <c r="G866" s="34"/>
      <c r="H866" s="47" t="s">
        <v>80</v>
      </c>
      <c r="I866" s="47"/>
      <c r="J866" s="35">
        <v>0.39</v>
      </c>
    </row>
    <row r="867" spans="1:10" ht="0.9" customHeight="1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</row>
    <row r="868" spans="1:10" ht="18" customHeight="1" x14ac:dyDescent="0.25">
      <c r="A868" s="2"/>
      <c r="B868" s="4" t="s">
        <v>43</v>
      </c>
      <c r="C868" s="2" t="s">
        <v>44</v>
      </c>
      <c r="D868" s="2" t="s">
        <v>10</v>
      </c>
      <c r="E868" s="42" t="s">
        <v>45</v>
      </c>
      <c r="F868" s="42"/>
      <c r="G868" s="3" t="s">
        <v>46</v>
      </c>
      <c r="H868" s="4" t="s">
        <v>11</v>
      </c>
      <c r="I868" s="4" t="s">
        <v>47</v>
      </c>
      <c r="J868" s="4" t="s">
        <v>12</v>
      </c>
    </row>
    <row r="869" spans="1:10" ht="26.1" customHeight="1" x14ac:dyDescent="0.25">
      <c r="A869" s="10" t="s">
        <v>48</v>
      </c>
      <c r="B869" s="12" t="s">
        <v>558</v>
      </c>
      <c r="C869" s="10" t="s">
        <v>50</v>
      </c>
      <c r="D869" s="10" t="s">
        <v>559</v>
      </c>
      <c r="E869" s="45" t="s">
        <v>60</v>
      </c>
      <c r="F869" s="45"/>
      <c r="G869" s="11" t="s">
        <v>61</v>
      </c>
      <c r="H869" s="15">
        <v>1</v>
      </c>
      <c r="I869" s="13">
        <v>0.25</v>
      </c>
      <c r="J869" s="13">
        <v>0.25</v>
      </c>
    </row>
    <row r="870" spans="1:10" ht="24" customHeight="1" x14ac:dyDescent="0.25">
      <c r="A870" s="22" t="s">
        <v>64</v>
      </c>
      <c r="B870" s="24" t="s">
        <v>560</v>
      </c>
      <c r="C870" s="22" t="s">
        <v>50</v>
      </c>
      <c r="D870" s="22" t="s">
        <v>561</v>
      </c>
      <c r="E870" s="46" t="s">
        <v>375</v>
      </c>
      <c r="F870" s="46"/>
      <c r="G870" s="23" t="s">
        <v>61</v>
      </c>
      <c r="H870" s="26">
        <v>1.154E-2</v>
      </c>
      <c r="I870" s="25">
        <v>22.29</v>
      </c>
      <c r="J870" s="25">
        <v>0.25</v>
      </c>
    </row>
    <row r="871" spans="1:10" x14ac:dyDescent="0.25">
      <c r="A871" s="34"/>
      <c r="B871" s="34"/>
      <c r="C871" s="34"/>
      <c r="D871" s="34"/>
      <c r="E871" s="34" t="s">
        <v>76</v>
      </c>
      <c r="F871" s="35">
        <v>0.12</v>
      </c>
      <c r="G871" s="34" t="s">
        <v>77</v>
      </c>
      <c r="H871" s="35">
        <v>0.13</v>
      </c>
      <c r="I871" s="34" t="s">
        <v>78</v>
      </c>
      <c r="J871" s="35">
        <v>0.25</v>
      </c>
    </row>
    <row r="872" spans="1:10" x14ac:dyDescent="0.25">
      <c r="A872" s="34"/>
      <c r="B872" s="34"/>
      <c r="C872" s="34"/>
      <c r="D872" s="34"/>
      <c r="E872" s="34" t="s">
        <v>79</v>
      </c>
      <c r="F872" s="35">
        <v>0.06</v>
      </c>
      <c r="G872" s="34"/>
      <c r="H872" s="47" t="s">
        <v>80</v>
      </c>
      <c r="I872" s="47"/>
      <c r="J872" s="35">
        <v>0.31</v>
      </c>
    </row>
    <row r="873" spans="1:10" ht="0.9" customHeight="1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</row>
    <row r="874" spans="1:10" ht="18" customHeight="1" x14ac:dyDescent="0.25">
      <c r="A874" s="2"/>
      <c r="B874" s="4" t="s">
        <v>43</v>
      </c>
      <c r="C874" s="2" t="s">
        <v>44</v>
      </c>
      <c r="D874" s="2" t="s">
        <v>10</v>
      </c>
      <c r="E874" s="42" t="s">
        <v>45</v>
      </c>
      <c r="F874" s="42"/>
      <c r="G874" s="3" t="s">
        <v>46</v>
      </c>
      <c r="H874" s="4" t="s">
        <v>11</v>
      </c>
      <c r="I874" s="4" t="s">
        <v>47</v>
      </c>
      <c r="J874" s="4" t="s">
        <v>12</v>
      </c>
    </row>
    <row r="875" spans="1:10" ht="26.1" customHeight="1" x14ac:dyDescent="0.25">
      <c r="A875" s="10" t="s">
        <v>48</v>
      </c>
      <c r="B875" s="12" t="s">
        <v>562</v>
      </c>
      <c r="C875" s="10" t="s">
        <v>50</v>
      </c>
      <c r="D875" s="10" t="s">
        <v>563</v>
      </c>
      <c r="E875" s="45" t="s">
        <v>60</v>
      </c>
      <c r="F875" s="45"/>
      <c r="G875" s="11" t="s">
        <v>61</v>
      </c>
      <c r="H875" s="15">
        <v>1</v>
      </c>
      <c r="I875" s="13">
        <v>0.35</v>
      </c>
      <c r="J875" s="13">
        <v>0.35</v>
      </c>
    </row>
    <row r="876" spans="1:10" ht="24" customHeight="1" x14ac:dyDescent="0.25">
      <c r="A876" s="22" t="s">
        <v>64</v>
      </c>
      <c r="B876" s="24" t="s">
        <v>564</v>
      </c>
      <c r="C876" s="22" t="s">
        <v>50</v>
      </c>
      <c r="D876" s="22" t="s">
        <v>565</v>
      </c>
      <c r="E876" s="46" t="s">
        <v>375</v>
      </c>
      <c r="F876" s="46"/>
      <c r="G876" s="23" t="s">
        <v>61</v>
      </c>
      <c r="H876" s="26">
        <v>2.12E-2</v>
      </c>
      <c r="I876" s="25">
        <v>16.61</v>
      </c>
      <c r="J876" s="25">
        <v>0.35</v>
      </c>
    </row>
    <row r="877" spans="1:10" x14ac:dyDescent="0.25">
      <c r="A877" s="34"/>
      <c r="B877" s="34"/>
      <c r="C877" s="34"/>
      <c r="D877" s="34"/>
      <c r="E877" s="34" t="s">
        <v>76</v>
      </c>
      <c r="F877" s="35">
        <v>0.17</v>
      </c>
      <c r="G877" s="34" t="s">
        <v>77</v>
      </c>
      <c r="H877" s="35">
        <v>0.18</v>
      </c>
      <c r="I877" s="34" t="s">
        <v>78</v>
      </c>
      <c r="J877" s="35">
        <v>0.35</v>
      </c>
    </row>
    <row r="878" spans="1:10" x14ac:dyDescent="0.25">
      <c r="A878" s="34"/>
      <c r="B878" s="34"/>
      <c r="C878" s="34"/>
      <c r="D878" s="34"/>
      <c r="E878" s="34" t="s">
        <v>79</v>
      </c>
      <c r="F878" s="35">
        <v>0.08</v>
      </c>
      <c r="G878" s="34"/>
      <c r="H878" s="47" t="s">
        <v>80</v>
      </c>
      <c r="I878" s="47"/>
      <c r="J878" s="35">
        <v>0.43</v>
      </c>
    </row>
    <row r="879" spans="1:10" ht="0.9" customHeight="1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</row>
    <row r="880" spans="1:10" ht="18" customHeight="1" x14ac:dyDescent="0.25">
      <c r="A880" s="2"/>
      <c r="B880" s="4" t="s">
        <v>43</v>
      </c>
      <c r="C880" s="2" t="s">
        <v>44</v>
      </c>
      <c r="D880" s="2" t="s">
        <v>10</v>
      </c>
      <c r="E880" s="42" t="s">
        <v>45</v>
      </c>
      <c r="F880" s="42"/>
      <c r="G880" s="3" t="s">
        <v>46</v>
      </c>
      <c r="H880" s="4" t="s">
        <v>11</v>
      </c>
      <c r="I880" s="4" t="s">
        <v>47</v>
      </c>
      <c r="J880" s="4" t="s">
        <v>12</v>
      </c>
    </row>
    <row r="881" spans="1:10" ht="39" customHeight="1" x14ac:dyDescent="0.25">
      <c r="A881" s="10" t="s">
        <v>48</v>
      </c>
      <c r="B881" s="12" t="s">
        <v>480</v>
      </c>
      <c r="C881" s="10" t="s">
        <v>50</v>
      </c>
      <c r="D881" s="10" t="s">
        <v>481</v>
      </c>
      <c r="E881" s="45" t="s">
        <v>101</v>
      </c>
      <c r="F881" s="45"/>
      <c r="G881" s="11" t="s">
        <v>102</v>
      </c>
      <c r="H881" s="15">
        <v>1</v>
      </c>
      <c r="I881" s="13">
        <v>89.15</v>
      </c>
      <c r="J881" s="13">
        <v>89.15</v>
      </c>
    </row>
    <row r="882" spans="1:10" ht="39" customHeight="1" x14ac:dyDescent="0.25">
      <c r="A882" s="17" t="s">
        <v>54</v>
      </c>
      <c r="B882" s="19" t="s">
        <v>566</v>
      </c>
      <c r="C882" s="17" t="s">
        <v>50</v>
      </c>
      <c r="D882" s="17" t="s">
        <v>567</v>
      </c>
      <c r="E882" s="48" t="s">
        <v>416</v>
      </c>
      <c r="F882" s="48"/>
      <c r="G882" s="18" t="s">
        <v>61</v>
      </c>
      <c r="H882" s="21">
        <v>1</v>
      </c>
      <c r="I882" s="20">
        <v>47.6</v>
      </c>
      <c r="J882" s="20">
        <v>47.6</v>
      </c>
    </row>
    <row r="883" spans="1:10" ht="39" customHeight="1" x14ac:dyDescent="0.25">
      <c r="A883" s="17" t="s">
        <v>54</v>
      </c>
      <c r="B883" s="19" t="s">
        <v>568</v>
      </c>
      <c r="C883" s="17" t="s">
        <v>50</v>
      </c>
      <c r="D883" s="17" t="s">
        <v>569</v>
      </c>
      <c r="E883" s="48" t="s">
        <v>416</v>
      </c>
      <c r="F883" s="48"/>
      <c r="G883" s="18" t="s">
        <v>61</v>
      </c>
      <c r="H883" s="21">
        <v>1</v>
      </c>
      <c r="I883" s="20">
        <v>12.58</v>
      </c>
      <c r="J883" s="20">
        <v>12.58</v>
      </c>
    </row>
    <row r="884" spans="1:10" ht="26.1" customHeight="1" x14ac:dyDescent="0.25">
      <c r="A884" s="17" t="s">
        <v>54</v>
      </c>
      <c r="B884" s="19" t="s">
        <v>570</v>
      </c>
      <c r="C884" s="17" t="s">
        <v>50</v>
      </c>
      <c r="D884" s="17" t="s">
        <v>571</v>
      </c>
      <c r="E884" s="48" t="s">
        <v>60</v>
      </c>
      <c r="F884" s="48"/>
      <c r="G884" s="18" t="s">
        <v>61</v>
      </c>
      <c r="H884" s="21">
        <v>1</v>
      </c>
      <c r="I884" s="20">
        <v>28.97</v>
      </c>
      <c r="J884" s="20">
        <v>28.97</v>
      </c>
    </row>
    <row r="885" spans="1:10" x14ac:dyDescent="0.25">
      <c r="A885" s="34"/>
      <c r="B885" s="34"/>
      <c r="C885" s="34"/>
      <c r="D885" s="34"/>
      <c r="E885" s="34" t="s">
        <v>76</v>
      </c>
      <c r="F885" s="35">
        <v>10.97</v>
      </c>
      <c r="G885" s="34" t="s">
        <v>77</v>
      </c>
      <c r="H885" s="35">
        <v>11.57</v>
      </c>
      <c r="I885" s="34" t="s">
        <v>78</v>
      </c>
      <c r="J885" s="35">
        <v>22.54</v>
      </c>
    </row>
    <row r="886" spans="1:10" x14ac:dyDescent="0.25">
      <c r="A886" s="34"/>
      <c r="B886" s="34"/>
      <c r="C886" s="34"/>
      <c r="D886" s="34"/>
      <c r="E886" s="34" t="s">
        <v>79</v>
      </c>
      <c r="F886" s="35">
        <v>22.17</v>
      </c>
      <c r="G886" s="34"/>
      <c r="H886" s="47" t="s">
        <v>80</v>
      </c>
      <c r="I886" s="47"/>
      <c r="J886" s="35">
        <v>111.32</v>
      </c>
    </row>
    <row r="887" spans="1:10" ht="0.9" customHeight="1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</row>
    <row r="888" spans="1:10" ht="18" customHeight="1" x14ac:dyDescent="0.25">
      <c r="A888" s="2"/>
      <c r="B888" s="4" t="s">
        <v>43</v>
      </c>
      <c r="C888" s="2" t="s">
        <v>44</v>
      </c>
      <c r="D888" s="2" t="s">
        <v>10</v>
      </c>
      <c r="E888" s="42" t="s">
        <v>45</v>
      </c>
      <c r="F888" s="42"/>
      <c r="G888" s="3" t="s">
        <v>46</v>
      </c>
      <c r="H888" s="4" t="s">
        <v>11</v>
      </c>
      <c r="I888" s="4" t="s">
        <v>47</v>
      </c>
      <c r="J888" s="4" t="s">
        <v>12</v>
      </c>
    </row>
    <row r="889" spans="1:10" ht="39" customHeight="1" x14ac:dyDescent="0.25">
      <c r="A889" s="10" t="s">
        <v>48</v>
      </c>
      <c r="B889" s="12" t="s">
        <v>482</v>
      </c>
      <c r="C889" s="10" t="s">
        <v>50</v>
      </c>
      <c r="D889" s="10" t="s">
        <v>483</v>
      </c>
      <c r="E889" s="45" t="s">
        <v>101</v>
      </c>
      <c r="F889" s="45"/>
      <c r="G889" s="11" t="s">
        <v>107</v>
      </c>
      <c r="H889" s="15">
        <v>1</v>
      </c>
      <c r="I889" s="13">
        <v>220.7</v>
      </c>
      <c r="J889" s="13">
        <v>220.7</v>
      </c>
    </row>
    <row r="890" spans="1:10" ht="39" customHeight="1" x14ac:dyDescent="0.25">
      <c r="A890" s="17" t="s">
        <v>54</v>
      </c>
      <c r="B890" s="19" t="s">
        <v>572</v>
      </c>
      <c r="C890" s="17" t="s">
        <v>50</v>
      </c>
      <c r="D890" s="17" t="s">
        <v>573</v>
      </c>
      <c r="E890" s="48" t="s">
        <v>416</v>
      </c>
      <c r="F890" s="48"/>
      <c r="G890" s="18" t="s">
        <v>61</v>
      </c>
      <c r="H890" s="21">
        <v>1</v>
      </c>
      <c r="I890" s="20">
        <v>59.5</v>
      </c>
      <c r="J890" s="20">
        <v>59.5</v>
      </c>
    </row>
    <row r="891" spans="1:10" ht="39" customHeight="1" x14ac:dyDescent="0.25">
      <c r="A891" s="17" t="s">
        <v>54</v>
      </c>
      <c r="B891" s="19" t="s">
        <v>566</v>
      </c>
      <c r="C891" s="17" t="s">
        <v>50</v>
      </c>
      <c r="D891" s="17" t="s">
        <v>567</v>
      </c>
      <c r="E891" s="48" t="s">
        <v>416</v>
      </c>
      <c r="F891" s="48"/>
      <c r="G891" s="18" t="s">
        <v>61</v>
      </c>
      <c r="H891" s="21">
        <v>1</v>
      </c>
      <c r="I891" s="20">
        <v>47.6</v>
      </c>
      <c r="J891" s="20">
        <v>47.6</v>
      </c>
    </row>
    <row r="892" spans="1:10" ht="39" customHeight="1" x14ac:dyDescent="0.25">
      <c r="A892" s="17" t="s">
        <v>54</v>
      </c>
      <c r="B892" s="19" t="s">
        <v>568</v>
      </c>
      <c r="C892" s="17" t="s">
        <v>50</v>
      </c>
      <c r="D892" s="17" t="s">
        <v>569</v>
      </c>
      <c r="E892" s="48" t="s">
        <v>416</v>
      </c>
      <c r="F892" s="48"/>
      <c r="G892" s="18" t="s">
        <v>61</v>
      </c>
      <c r="H892" s="21">
        <v>1</v>
      </c>
      <c r="I892" s="20">
        <v>12.58</v>
      </c>
      <c r="J892" s="20">
        <v>12.58</v>
      </c>
    </row>
    <row r="893" spans="1:10" ht="26.1" customHeight="1" x14ac:dyDescent="0.25">
      <c r="A893" s="17" t="s">
        <v>54</v>
      </c>
      <c r="B893" s="19" t="s">
        <v>570</v>
      </c>
      <c r="C893" s="17" t="s">
        <v>50</v>
      </c>
      <c r="D893" s="17" t="s">
        <v>571</v>
      </c>
      <c r="E893" s="48" t="s">
        <v>60</v>
      </c>
      <c r="F893" s="48"/>
      <c r="G893" s="18" t="s">
        <v>61</v>
      </c>
      <c r="H893" s="21">
        <v>1</v>
      </c>
      <c r="I893" s="20">
        <v>28.97</v>
      </c>
      <c r="J893" s="20">
        <v>28.97</v>
      </c>
    </row>
    <row r="894" spans="1:10" ht="39" customHeight="1" x14ac:dyDescent="0.25">
      <c r="A894" s="17" t="s">
        <v>54</v>
      </c>
      <c r="B894" s="19" t="s">
        <v>574</v>
      </c>
      <c r="C894" s="17" t="s">
        <v>50</v>
      </c>
      <c r="D894" s="17" t="s">
        <v>575</v>
      </c>
      <c r="E894" s="48" t="s">
        <v>416</v>
      </c>
      <c r="F894" s="48"/>
      <c r="G894" s="18" t="s">
        <v>61</v>
      </c>
      <c r="H894" s="21">
        <v>1</v>
      </c>
      <c r="I894" s="20">
        <v>72.05</v>
      </c>
      <c r="J894" s="20">
        <v>72.05</v>
      </c>
    </row>
    <row r="895" spans="1:10" x14ac:dyDescent="0.25">
      <c r="A895" s="34"/>
      <c r="B895" s="34"/>
      <c r="C895" s="34"/>
      <c r="D895" s="34"/>
      <c r="E895" s="34" t="s">
        <v>76</v>
      </c>
      <c r="F895" s="35">
        <v>10.97</v>
      </c>
      <c r="G895" s="34" t="s">
        <v>77</v>
      </c>
      <c r="H895" s="35">
        <v>11.57</v>
      </c>
      <c r="I895" s="34" t="s">
        <v>78</v>
      </c>
      <c r="J895" s="35">
        <v>22.54</v>
      </c>
    </row>
    <row r="896" spans="1:10" x14ac:dyDescent="0.25">
      <c r="A896" s="34"/>
      <c r="B896" s="34"/>
      <c r="C896" s="34"/>
      <c r="D896" s="34"/>
      <c r="E896" s="34" t="s">
        <v>79</v>
      </c>
      <c r="F896" s="35">
        <v>54.88</v>
      </c>
      <c r="G896" s="34"/>
      <c r="H896" s="47" t="s">
        <v>80</v>
      </c>
      <c r="I896" s="47"/>
      <c r="J896" s="35">
        <v>275.58</v>
      </c>
    </row>
    <row r="897" spans="1:10" ht="0.9" customHeight="1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</row>
    <row r="898" spans="1:10" ht="18" customHeight="1" x14ac:dyDescent="0.25">
      <c r="A898" s="2"/>
      <c r="B898" s="4" t="s">
        <v>43</v>
      </c>
      <c r="C898" s="2" t="s">
        <v>44</v>
      </c>
      <c r="D898" s="2" t="s">
        <v>10</v>
      </c>
      <c r="E898" s="42" t="s">
        <v>45</v>
      </c>
      <c r="F898" s="42"/>
      <c r="G898" s="3" t="s">
        <v>46</v>
      </c>
      <c r="H898" s="4" t="s">
        <v>11</v>
      </c>
      <c r="I898" s="4" t="s">
        <v>47</v>
      </c>
      <c r="J898" s="4" t="s">
        <v>12</v>
      </c>
    </row>
    <row r="899" spans="1:10" ht="39" customHeight="1" x14ac:dyDescent="0.25">
      <c r="A899" s="10" t="s">
        <v>48</v>
      </c>
      <c r="B899" s="12" t="s">
        <v>566</v>
      </c>
      <c r="C899" s="10" t="s">
        <v>50</v>
      </c>
      <c r="D899" s="10" t="s">
        <v>567</v>
      </c>
      <c r="E899" s="45" t="s">
        <v>416</v>
      </c>
      <c r="F899" s="45"/>
      <c r="G899" s="11" t="s">
        <v>61</v>
      </c>
      <c r="H899" s="15">
        <v>1</v>
      </c>
      <c r="I899" s="13">
        <v>47.6</v>
      </c>
      <c r="J899" s="13">
        <v>47.6</v>
      </c>
    </row>
    <row r="900" spans="1:10" ht="26.1" customHeight="1" x14ac:dyDescent="0.25">
      <c r="A900" s="22" t="s">
        <v>64</v>
      </c>
      <c r="B900" s="24" t="s">
        <v>576</v>
      </c>
      <c r="C900" s="22" t="s">
        <v>50</v>
      </c>
      <c r="D900" s="22" t="s">
        <v>577</v>
      </c>
      <c r="E900" s="46" t="s">
        <v>425</v>
      </c>
      <c r="F900" s="46"/>
      <c r="G900" s="23" t="s">
        <v>84</v>
      </c>
      <c r="H900" s="26">
        <v>5.5999999999999999E-5</v>
      </c>
      <c r="I900" s="25">
        <v>850000</v>
      </c>
      <c r="J900" s="25">
        <v>47.6</v>
      </c>
    </row>
    <row r="901" spans="1:10" x14ac:dyDescent="0.25">
      <c r="A901" s="34"/>
      <c r="B901" s="34"/>
      <c r="C901" s="34"/>
      <c r="D901" s="34"/>
      <c r="E901" s="34" t="s">
        <v>76</v>
      </c>
      <c r="F901" s="35">
        <v>0</v>
      </c>
      <c r="G901" s="34" t="s">
        <v>77</v>
      </c>
      <c r="H901" s="35">
        <v>0</v>
      </c>
      <c r="I901" s="34" t="s">
        <v>78</v>
      </c>
      <c r="J901" s="35">
        <v>0</v>
      </c>
    </row>
    <row r="902" spans="1:10" x14ac:dyDescent="0.25">
      <c r="A902" s="34"/>
      <c r="B902" s="34"/>
      <c r="C902" s="34"/>
      <c r="D902" s="34"/>
      <c r="E902" s="34" t="s">
        <v>79</v>
      </c>
      <c r="F902" s="35">
        <v>11.83</v>
      </c>
      <c r="G902" s="34"/>
      <c r="H902" s="47" t="s">
        <v>80</v>
      </c>
      <c r="I902" s="47"/>
      <c r="J902" s="35">
        <v>59.43</v>
      </c>
    </row>
    <row r="903" spans="1:10" ht="0.9" customHeight="1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</row>
    <row r="904" spans="1:10" ht="18" customHeight="1" x14ac:dyDescent="0.25">
      <c r="A904" s="2"/>
      <c r="B904" s="4" t="s">
        <v>43</v>
      </c>
      <c r="C904" s="2" t="s">
        <v>44</v>
      </c>
      <c r="D904" s="2" t="s">
        <v>10</v>
      </c>
      <c r="E904" s="42" t="s">
        <v>45</v>
      </c>
      <c r="F904" s="42"/>
      <c r="G904" s="3" t="s">
        <v>46</v>
      </c>
      <c r="H904" s="4" t="s">
        <v>11</v>
      </c>
      <c r="I904" s="4" t="s">
        <v>47</v>
      </c>
      <c r="J904" s="4" t="s">
        <v>12</v>
      </c>
    </row>
    <row r="905" spans="1:10" ht="39" customHeight="1" x14ac:dyDescent="0.25">
      <c r="A905" s="10" t="s">
        <v>48</v>
      </c>
      <c r="B905" s="12" t="s">
        <v>568</v>
      </c>
      <c r="C905" s="10" t="s">
        <v>50</v>
      </c>
      <c r="D905" s="10" t="s">
        <v>569</v>
      </c>
      <c r="E905" s="45" t="s">
        <v>416</v>
      </c>
      <c r="F905" s="45"/>
      <c r="G905" s="11" t="s">
        <v>61</v>
      </c>
      <c r="H905" s="15">
        <v>1</v>
      </c>
      <c r="I905" s="13">
        <v>12.58</v>
      </c>
      <c r="J905" s="13">
        <v>12.58</v>
      </c>
    </row>
    <row r="906" spans="1:10" ht="26.1" customHeight="1" x14ac:dyDescent="0.25">
      <c r="A906" s="22" t="s">
        <v>64</v>
      </c>
      <c r="B906" s="24" t="s">
        <v>576</v>
      </c>
      <c r="C906" s="22" t="s">
        <v>50</v>
      </c>
      <c r="D906" s="22" t="s">
        <v>577</v>
      </c>
      <c r="E906" s="46" t="s">
        <v>425</v>
      </c>
      <c r="F906" s="46"/>
      <c r="G906" s="23" t="s">
        <v>84</v>
      </c>
      <c r="H906" s="26">
        <v>1.4800000000000001E-5</v>
      </c>
      <c r="I906" s="25">
        <v>850000</v>
      </c>
      <c r="J906" s="25">
        <v>12.58</v>
      </c>
    </row>
    <row r="907" spans="1:10" x14ac:dyDescent="0.25">
      <c r="A907" s="34"/>
      <c r="B907" s="34"/>
      <c r="C907" s="34"/>
      <c r="D907" s="34"/>
      <c r="E907" s="34" t="s">
        <v>76</v>
      </c>
      <c r="F907" s="35">
        <v>0</v>
      </c>
      <c r="G907" s="34" t="s">
        <v>77</v>
      </c>
      <c r="H907" s="35">
        <v>0</v>
      </c>
      <c r="I907" s="34" t="s">
        <v>78</v>
      </c>
      <c r="J907" s="35">
        <v>0</v>
      </c>
    </row>
    <row r="908" spans="1:10" x14ac:dyDescent="0.25">
      <c r="A908" s="34"/>
      <c r="B908" s="34"/>
      <c r="C908" s="34"/>
      <c r="D908" s="34"/>
      <c r="E908" s="34" t="s">
        <v>79</v>
      </c>
      <c r="F908" s="35">
        <v>3.12</v>
      </c>
      <c r="G908" s="34"/>
      <c r="H908" s="47" t="s">
        <v>80</v>
      </c>
      <c r="I908" s="47"/>
      <c r="J908" s="35">
        <v>15.7</v>
      </c>
    </row>
    <row r="909" spans="1:10" ht="0.9" customHeight="1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</row>
    <row r="910" spans="1:10" ht="18" customHeight="1" x14ac:dyDescent="0.25">
      <c r="A910" s="2"/>
      <c r="B910" s="4" t="s">
        <v>43</v>
      </c>
      <c r="C910" s="2" t="s">
        <v>44</v>
      </c>
      <c r="D910" s="2" t="s">
        <v>10</v>
      </c>
      <c r="E910" s="42" t="s">
        <v>45</v>
      </c>
      <c r="F910" s="42"/>
      <c r="G910" s="3" t="s">
        <v>46</v>
      </c>
      <c r="H910" s="4" t="s">
        <v>11</v>
      </c>
      <c r="I910" s="4" t="s">
        <v>47</v>
      </c>
      <c r="J910" s="4" t="s">
        <v>12</v>
      </c>
    </row>
    <row r="911" spans="1:10" ht="39" customHeight="1" x14ac:dyDescent="0.25">
      <c r="A911" s="10" t="s">
        <v>48</v>
      </c>
      <c r="B911" s="12" t="s">
        <v>572</v>
      </c>
      <c r="C911" s="10" t="s">
        <v>50</v>
      </c>
      <c r="D911" s="10" t="s">
        <v>573</v>
      </c>
      <c r="E911" s="45" t="s">
        <v>416</v>
      </c>
      <c r="F911" s="45"/>
      <c r="G911" s="11" t="s">
        <v>61</v>
      </c>
      <c r="H911" s="15">
        <v>1</v>
      </c>
      <c r="I911" s="13">
        <v>59.5</v>
      </c>
      <c r="J911" s="13">
        <v>59.5</v>
      </c>
    </row>
    <row r="912" spans="1:10" ht="26.1" customHeight="1" x14ac:dyDescent="0.25">
      <c r="A912" s="22" t="s">
        <v>64</v>
      </c>
      <c r="B912" s="24" t="s">
        <v>576</v>
      </c>
      <c r="C912" s="22" t="s">
        <v>50</v>
      </c>
      <c r="D912" s="22" t="s">
        <v>577</v>
      </c>
      <c r="E912" s="46" t="s">
        <v>425</v>
      </c>
      <c r="F912" s="46"/>
      <c r="G912" s="23" t="s">
        <v>84</v>
      </c>
      <c r="H912" s="26">
        <v>6.9999999999999994E-5</v>
      </c>
      <c r="I912" s="25">
        <v>850000</v>
      </c>
      <c r="J912" s="25">
        <v>59.5</v>
      </c>
    </row>
    <row r="913" spans="1:10" x14ac:dyDescent="0.25">
      <c r="A913" s="34"/>
      <c r="B913" s="34"/>
      <c r="C913" s="34"/>
      <c r="D913" s="34"/>
      <c r="E913" s="34" t="s">
        <v>76</v>
      </c>
      <c r="F913" s="35">
        <v>0</v>
      </c>
      <c r="G913" s="34" t="s">
        <v>77</v>
      </c>
      <c r="H913" s="35">
        <v>0</v>
      </c>
      <c r="I913" s="34" t="s">
        <v>78</v>
      </c>
      <c r="J913" s="35">
        <v>0</v>
      </c>
    </row>
    <row r="914" spans="1:10" x14ac:dyDescent="0.25">
      <c r="A914" s="34"/>
      <c r="B914" s="34"/>
      <c r="C914" s="34"/>
      <c r="D914" s="34"/>
      <c r="E914" s="34" t="s">
        <v>79</v>
      </c>
      <c r="F914" s="35">
        <v>14.79</v>
      </c>
      <c r="G914" s="34"/>
      <c r="H914" s="47" t="s">
        <v>80</v>
      </c>
      <c r="I914" s="47"/>
      <c r="J914" s="35">
        <v>74.290000000000006</v>
      </c>
    </row>
    <row r="915" spans="1:10" ht="0.9" customHeight="1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</row>
    <row r="916" spans="1:10" ht="18" customHeight="1" x14ac:dyDescent="0.25">
      <c r="A916" s="2"/>
      <c r="B916" s="4" t="s">
        <v>43</v>
      </c>
      <c r="C916" s="2" t="s">
        <v>44</v>
      </c>
      <c r="D916" s="2" t="s">
        <v>10</v>
      </c>
      <c r="E916" s="42" t="s">
        <v>45</v>
      </c>
      <c r="F916" s="42"/>
      <c r="G916" s="3" t="s">
        <v>46</v>
      </c>
      <c r="H916" s="4" t="s">
        <v>11</v>
      </c>
      <c r="I916" s="4" t="s">
        <v>47</v>
      </c>
      <c r="J916" s="4" t="s">
        <v>12</v>
      </c>
    </row>
    <row r="917" spans="1:10" ht="39" customHeight="1" x14ac:dyDescent="0.25">
      <c r="A917" s="10" t="s">
        <v>48</v>
      </c>
      <c r="B917" s="12" t="s">
        <v>574</v>
      </c>
      <c r="C917" s="10" t="s">
        <v>50</v>
      </c>
      <c r="D917" s="10" t="s">
        <v>575</v>
      </c>
      <c r="E917" s="45" t="s">
        <v>416</v>
      </c>
      <c r="F917" s="45"/>
      <c r="G917" s="11" t="s">
        <v>61</v>
      </c>
      <c r="H917" s="15">
        <v>1</v>
      </c>
      <c r="I917" s="13">
        <v>72.05</v>
      </c>
      <c r="J917" s="13">
        <v>72.05</v>
      </c>
    </row>
    <row r="918" spans="1:10" ht="26.1" customHeight="1" x14ac:dyDescent="0.25">
      <c r="A918" s="22" t="s">
        <v>64</v>
      </c>
      <c r="B918" s="24" t="s">
        <v>464</v>
      </c>
      <c r="C918" s="22" t="s">
        <v>50</v>
      </c>
      <c r="D918" s="22" t="s">
        <v>465</v>
      </c>
      <c r="E918" s="46" t="s">
        <v>67</v>
      </c>
      <c r="F918" s="46"/>
      <c r="G918" s="23" t="s">
        <v>116</v>
      </c>
      <c r="H918" s="26">
        <v>10.77</v>
      </c>
      <c r="I918" s="25">
        <v>6.69</v>
      </c>
      <c r="J918" s="25">
        <v>72.05</v>
      </c>
    </row>
    <row r="919" spans="1:10" x14ac:dyDescent="0.25">
      <c r="A919" s="34"/>
      <c r="B919" s="34"/>
      <c r="C919" s="34"/>
      <c r="D919" s="34"/>
      <c r="E919" s="34" t="s">
        <v>76</v>
      </c>
      <c r="F919" s="35">
        <v>0</v>
      </c>
      <c r="G919" s="34" t="s">
        <v>77</v>
      </c>
      <c r="H919" s="35">
        <v>0</v>
      </c>
      <c r="I919" s="34" t="s">
        <v>78</v>
      </c>
      <c r="J919" s="35">
        <v>0</v>
      </c>
    </row>
    <row r="920" spans="1:10" x14ac:dyDescent="0.25">
      <c r="A920" s="34"/>
      <c r="B920" s="34"/>
      <c r="C920" s="34"/>
      <c r="D920" s="34"/>
      <c r="E920" s="34" t="s">
        <v>79</v>
      </c>
      <c r="F920" s="35">
        <v>17.91</v>
      </c>
      <c r="G920" s="34"/>
      <c r="H920" s="47" t="s">
        <v>80</v>
      </c>
      <c r="I920" s="47"/>
      <c r="J920" s="35">
        <v>89.96</v>
      </c>
    </row>
    <row r="921" spans="1:10" ht="0.9" customHeight="1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</row>
    <row r="922" spans="1:10" ht="18" customHeight="1" x14ac:dyDescent="0.25">
      <c r="A922" s="2"/>
      <c r="B922" s="4" t="s">
        <v>43</v>
      </c>
      <c r="C922" s="2" t="s">
        <v>44</v>
      </c>
      <c r="D922" s="2" t="s">
        <v>10</v>
      </c>
      <c r="E922" s="42" t="s">
        <v>45</v>
      </c>
      <c r="F922" s="42"/>
      <c r="G922" s="3" t="s">
        <v>46</v>
      </c>
      <c r="H922" s="4" t="s">
        <v>11</v>
      </c>
      <c r="I922" s="4" t="s">
        <v>47</v>
      </c>
      <c r="J922" s="4" t="s">
        <v>12</v>
      </c>
    </row>
    <row r="923" spans="1:10" ht="26.1" customHeight="1" x14ac:dyDescent="0.25">
      <c r="A923" s="10" t="s">
        <v>48</v>
      </c>
      <c r="B923" s="12" t="s">
        <v>240</v>
      </c>
      <c r="C923" s="10" t="s">
        <v>50</v>
      </c>
      <c r="D923" s="10" t="s">
        <v>241</v>
      </c>
      <c r="E923" s="45" t="s">
        <v>215</v>
      </c>
      <c r="F923" s="45"/>
      <c r="G923" s="11" t="s">
        <v>75</v>
      </c>
      <c r="H923" s="15">
        <v>1</v>
      </c>
      <c r="I923" s="13">
        <v>45.71</v>
      </c>
      <c r="J923" s="13">
        <v>45.71</v>
      </c>
    </row>
    <row r="924" spans="1:10" ht="39" customHeight="1" x14ac:dyDescent="0.25">
      <c r="A924" s="17" t="s">
        <v>54</v>
      </c>
      <c r="B924" s="19" t="s">
        <v>99</v>
      </c>
      <c r="C924" s="17" t="s">
        <v>50</v>
      </c>
      <c r="D924" s="17" t="s">
        <v>100</v>
      </c>
      <c r="E924" s="48" t="s">
        <v>101</v>
      </c>
      <c r="F924" s="48"/>
      <c r="G924" s="18" t="s">
        <v>102</v>
      </c>
      <c r="H924" s="21">
        <v>8.7999999999999995E-2</v>
      </c>
      <c r="I924" s="20">
        <v>26.28</v>
      </c>
      <c r="J924" s="20">
        <v>2.31</v>
      </c>
    </row>
    <row r="925" spans="1:10" ht="24" customHeight="1" x14ac:dyDescent="0.25">
      <c r="A925" s="17" t="s">
        <v>54</v>
      </c>
      <c r="B925" s="19" t="s">
        <v>58</v>
      </c>
      <c r="C925" s="17" t="s">
        <v>50</v>
      </c>
      <c r="D925" s="17" t="s">
        <v>59</v>
      </c>
      <c r="E925" s="48" t="s">
        <v>60</v>
      </c>
      <c r="F925" s="48"/>
      <c r="G925" s="18" t="s">
        <v>61</v>
      </c>
      <c r="H925" s="21">
        <v>8.3000000000000004E-2</v>
      </c>
      <c r="I925" s="20">
        <v>29.85</v>
      </c>
      <c r="J925" s="20">
        <v>2.4700000000000002</v>
      </c>
    </row>
    <row r="926" spans="1:10" ht="26.1" customHeight="1" x14ac:dyDescent="0.25">
      <c r="A926" s="17" t="s">
        <v>54</v>
      </c>
      <c r="B926" s="19" t="s">
        <v>103</v>
      </c>
      <c r="C926" s="17" t="s">
        <v>50</v>
      </c>
      <c r="D926" s="17" t="s">
        <v>104</v>
      </c>
      <c r="E926" s="48" t="s">
        <v>60</v>
      </c>
      <c r="F926" s="48"/>
      <c r="G926" s="18" t="s">
        <v>61</v>
      </c>
      <c r="H926" s="21">
        <v>3.2000000000000001E-2</v>
      </c>
      <c r="I926" s="20">
        <v>25.53</v>
      </c>
      <c r="J926" s="20">
        <v>0.81</v>
      </c>
    </row>
    <row r="927" spans="1:10" ht="39" customHeight="1" x14ac:dyDescent="0.25">
      <c r="A927" s="17" t="s">
        <v>54</v>
      </c>
      <c r="B927" s="19" t="s">
        <v>105</v>
      </c>
      <c r="C927" s="17" t="s">
        <v>50</v>
      </c>
      <c r="D927" s="17" t="s">
        <v>106</v>
      </c>
      <c r="E927" s="48" t="s">
        <v>101</v>
      </c>
      <c r="F927" s="48"/>
      <c r="G927" s="18" t="s">
        <v>107</v>
      </c>
      <c r="H927" s="21">
        <v>2.1999999999999999E-2</v>
      </c>
      <c r="I927" s="20">
        <v>27.89</v>
      </c>
      <c r="J927" s="20">
        <v>0.61</v>
      </c>
    </row>
    <row r="928" spans="1:10" ht="26.1" customHeight="1" x14ac:dyDescent="0.25">
      <c r="A928" s="22" t="s">
        <v>64</v>
      </c>
      <c r="B928" s="24" t="s">
        <v>93</v>
      </c>
      <c r="C928" s="22" t="s">
        <v>50</v>
      </c>
      <c r="D928" s="22" t="s">
        <v>94</v>
      </c>
      <c r="E928" s="46" t="s">
        <v>67</v>
      </c>
      <c r="F928" s="46"/>
      <c r="G928" s="23" t="s">
        <v>75</v>
      </c>
      <c r="H928" s="26">
        <v>2.3420000000000001</v>
      </c>
      <c r="I928" s="25">
        <v>11.04</v>
      </c>
      <c r="J928" s="25">
        <v>25.85</v>
      </c>
    </row>
    <row r="929" spans="1:10" ht="39" customHeight="1" x14ac:dyDescent="0.25">
      <c r="A929" s="22" t="s">
        <v>64</v>
      </c>
      <c r="B929" s="24" t="s">
        <v>578</v>
      </c>
      <c r="C929" s="22" t="s">
        <v>50</v>
      </c>
      <c r="D929" s="22" t="s">
        <v>579</v>
      </c>
      <c r="E929" s="46" t="s">
        <v>67</v>
      </c>
      <c r="F929" s="46"/>
      <c r="G929" s="23" t="s">
        <v>53</v>
      </c>
      <c r="H929" s="26">
        <v>0.13600000000000001</v>
      </c>
      <c r="I929" s="25">
        <v>98.73</v>
      </c>
      <c r="J929" s="25">
        <v>13.42</v>
      </c>
    </row>
    <row r="930" spans="1:10" ht="24" customHeight="1" x14ac:dyDescent="0.25">
      <c r="A930" s="22" t="s">
        <v>64</v>
      </c>
      <c r="B930" s="24" t="s">
        <v>108</v>
      </c>
      <c r="C930" s="22" t="s">
        <v>50</v>
      </c>
      <c r="D930" s="22" t="s">
        <v>109</v>
      </c>
      <c r="E930" s="46" t="s">
        <v>67</v>
      </c>
      <c r="F930" s="46"/>
      <c r="G930" s="23" t="s">
        <v>68</v>
      </c>
      <c r="H930" s="26">
        <v>1.2E-2</v>
      </c>
      <c r="I930" s="25">
        <v>20.239999999999998</v>
      </c>
      <c r="J930" s="25">
        <v>0.24</v>
      </c>
    </row>
    <row r="931" spans="1:10" x14ac:dyDescent="0.25">
      <c r="A931" s="34"/>
      <c r="B931" s="34"/>
      <c r="C931" s="34"/>
      <c r="D931" s="34"/>
      <c r="E931" s="34" t="s">
        <v>76</v>
      </c>
      <c r="F931" s="35">
        <v>2.2400000000000002</v>
      </c>
      <c r="G931" s="34" t="s">
        <v>77</v>
      </c>
      <c r="H931" s="35">
        <v>2.37</v>
      </c>
      <c r="I931" s="34" t="s">
        <v>78</v>
      </c>
      <c r="J931" s="35">
        <v>4.6100000000000003</v>
      </c>
    </row>
    <row r="932" spans="1:10" x14ac:dyDescent="0.25">
      <c r="A932" s="34"/>
      <c r="B932" s="34"/>
      <c r="C932" s="34"/>
      <c r="D932" s="34"/>
      <c r="E932" s="34" t="s">
        <v>79</v>
      </c>
      <c r="F932" s="35">
        <v>11.36</v>
      </c>
      <c r="G932" s="34"/>
      <c r="H932" s="47" t="s">
        <v>80</v>
      </c>
      <c r="I932" s="47"/>
      <c r="J932" s="35">
        <v>57.07</v>
      </c>
    </row>
    <row r="933" spans="1:10" ht="0.9" customHeight="1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</row>
    <row r="934" spans="1:10" ht="18" customHeight="1" x14ac:dyDescent="0.25">
      <c r="A934" s="2"/>
      <c r="B934" s="4" t="s">
        <v>43</v>
      </c>
      <c r="C934" s="2" t="s">
        <v>44</v>
      </c>
      <c r="D934" s="2" t="s">
        <v>10</v>
      </c>
      <c r="E934" s="42" t="s">
        <v>45</v>
      </c>
      <c r="F934" s="42"/>
      <c r="G934" s="3" t="s">
        <v>46</v>
      </c>
      <c r="H934" s="4" t="s">
        <v>11</v>
      </c>
      <c r="I934" s="4" t="s">
        <v>47</v>
      </c>
      <c r="J934" s="4" t="s">
        <v>12</v>
      </c>
    </row>
    <row r="935" spans="1:10" ht="39" customHeight="1" x14ac:dyDescent="0.25">
      <c r="A935" s="10" t="s">
        <v>48</v>
      </c>
      <c r="B935" s="12" t="s">
        <v>216</v>
      </c>
      <c r="C935" s="10" t="s">
        <v>50</v>
      </c>
      <c r="D935" s="10" t="s">
        <v>217</v>
      </c>
      <c r="E935" s="45" t="s">
        <v>215</v>
      </c>
      <c r="F935" s="45"/>
      <c r="G935" s="11" t="s">
        <v>53</v>
      </c>
      <c r="H935" s="15">
        <v>1</v>
      </c>
      <c r="I935" s="13">
        <v>247.28</v>
      </c>
      <c r="J935" s="13">
        <v>247.28</v>
      </c>
    </row>
    <row r="936" spans="1:10" ht="26.1" customHeight="1" x14ac:dyDescent="0.25">
      <c r="A936" s="17" t="s">
        <v>54</v>
      </c>
      <c r="B936" s="19" t="s">
        <v>103</v>
      </c>
      <c r="C936" s="17" t="s">
        <v>50</v>
      </c>
      <c r="D936" s="17" t="s">
        <v>104</v>
      </c>
      <c r="E936" s="48" t="s">
        <v>60</v>
      </c>
      <c r="F936" s="48"/>
      <c r="G936" s="18" t="s">
        <v>61</v>
      </c>
      <c r="H936" s="21">
        <v>0.25</v>
      </c>
      <c r="I936" s="20">
        <v>25.53</v>
      </c>
      <c r="J936" s="20">
        <v>6.38</v>
      </c>
    </row>
    <row r="937" spans="1:10" ht="24" customHeight="1" x14ac:dyDescent="0.25">
      <c r="A937" s="17" t="s">
        <v>54</v>
      </c>
      <c r="B937" s="19" t="s">
        <v>58</v>
      </c>
      <c r="C937" s="17" t="s">
        <v>50</v>
      </c>
      <c r="D937" s="17" t="s">
        <v>59</v>
      </c>
      <c r="E937" s="48" t="s">
        <v>60</v>
      </c>
      <c r="F937" s="48"/>
      <c r="G937" s="18" t="s">
        <v>61</v>
      </c>
      <c r="H937" s="21">
        <v>1.18</v>
      </c>
      <c r="I937" s="20">
        <v>29.85</v>
      </c>
      <c r="J937" s="20">
        <v>35.22</v>
      </c>
    </row>
    <row r="938" spans="1:10" ht="39" customHeight="1" x14ac:dyDescent="0.25">
      <c r="A938" s="17" t="s">
        <v>54</v>
      </c>
      <c r="B938" s="19" t="s">
        <v>105</v>
      </c>
      <c r="C938" s="17" t="s">
        <v>50</v>
      </c>
      <c r="D938" s="17" t="s">
        <v>106</v>
      </c>
      <c r="E938" s="48" t="s">
        <v>101</v>
      </c>
      <c r="F938" s="48"/>
      <c r="G938" s="18" t="s">
        <v>107</v>
      </c>
      <c r="H938" s="21">
        <v>6.3E-2</v>
      </c>
      <c r="I938" s="20">
        <v>27.89</v>
      </c>
      <c r="J938" s="20">
        <v>1.75</v>
      </c>
    </row>
    <row r="939" spans="1:10" ht="39" customHeight="1" x14ac:dyDescent="0.25">
      <c r="A939" s="17" t="s">
        <v>54</v>
      </c>
      <c r="B939" s="19" t="s">
        <v>99</v>
      </c>
      <c r="C939" s="17" t="s">
        <v>50</v>
      </c>
      <c r="D939" s="17" t="s">
        <v>100</v>
      </c>
      <c r="E939" s="48" t="s">
        <v>101</v>
      </c>
      <c r="F939" s="48"/>
      <c r="G939" s="18" t="s">
        <v>102</v>
      </c>
      <c r="H939" s="21">
        <v>0.255</v>
      </c>
      <c r="I939" s="20">
        <v>26.28</v>
      </c>
      <c r="J939" s="20">
        <v>6.7</v>
      </c>
    </row>
    <row r="940" spans="1:10" ht="39" customHeight="1" x14ac:dyDescent="0.25">
      <c r="A940" s="22" t="s">
        <v>64</v>
      </c>
      <c r="B940" s="24" t="s">
        <v>578</v>
      </c>
      <c r="C940" s="22" t="s">
        <v>50</v>
      </c>
      <c r="D940" s="22" t="s">
        <v>579</v>
      </c>
      <c r="E940" s="46" t="s">
        <v>67</v>
      </c>
      <c r="F940" s="46"/>
      <c r="G940" s="23" t="s">
        <v>53</v>
      </c>
      <c r="H940" s="26">
        <v>1.3360000000000001</v>
      </c>
      <c r="I940" s="25">
        <v>98.73</v>
      </c>
      <c r="J940" s="25">
        <v>131.9</v>
      </c>
    </row>
    <row r="941" spans="1:10" ht="24" customHeight="1" x14ac:dyDescent="0.25">
      <c r="A941" s="22" t="s">
        <v>64</v>
      </c>
      <c r="B941" s="24" t="s">
        <v>108</v>
      </c>
      <c r="C941" s="22" t="s">
        <v>50</v>
      </c>
      <c r="D941" s="22" t="s">
        <v>109</v>
      </c>
      <c r="E941" s="46" t="s">
        <v>67</v>
      </c>
      <c r="F941" s="46"/>
      <c r="G941" s="23" t="s">
        <v>68</v>
      </c>
      <c r="H941" s="26">
        <v>0.20799999999999999</v>
      </c>
      <c r="I941" s="25">
        <v>20.239999999999998</v>
      </c>
      <c r="J941" s="25">
        <v>4.2</v>
      </c>
    </row>
    <row r="942" spans="1:10" ht="26.1" customHeight="1" x14ac:dyDescent="0.25">
      <c r="A942" s="22" t="s">
        <v>64</v>
      </c>
      <c r="B942" s="24" t="s">
        <v>153</v>
      </c>
      <c r="C942" s="22" t="s">
        <v>50</v>
      </c>
      <c r="D942" s="22" t="s">
        <v>154</v>
      </c>
      <c r="E942" s="46" t="s">
        <v>67</v>
      </c>
      <c r="F942" s="46"/>
      <c r="G942" s="23" t="s">
        <v>75</v>
      </c>
      <c r="H942" s="26">
        <v>9.2370000000000001</v>
      </c>
      <c r="I942" s="25">
        <v>3.86</v>
      </c>
      <c r="J942" s="25">
        <v>35.65</v>
      </c>
    </row>
    <row r="943" spans="1:10" ht="26.1" customHeight="1" x14ac:dyDescent="0.25">
      <c r="A943" s="22" t="s">
        <v>64</v>
      </c>
      <c r="B943" s="24" t="s">
        <v>93</v>
      </c>
      <c r="C943" s="22" t="s">
        <v>50</v>
      </c>
      <c r="D943" s="22" t="s">
        <v>94</v>
      </c>
      <c r="E943" s="46" t="s">
        <v>67</v>
      </c>
      <c r="F943" s="46"/>
      <c r="G943" s="23" t="s">
        <v>75</v>
      </c>
      <c r="H943" s="26">
        <v>2.3079999999999998</v>
      </c>
      <c r="I943" s="25">
        <v>11.04</v>
      </c>
      <c r="J943" s="25">
        <v>25.48</v>
      </c>
    </row>
    <row r="944" spans="1:10" x14ac:dyDescent="0.25">
      <c r="A944" s="34"/>
      <c r="B944" s="34"/>
      <c r="C944" s="34"/>
      <c r="D944" s="34"/>
      <c r="E944" s="34" t="s">
        <v>76</v>
      </c>
      <c r="F944" s="35">
        <v>18.21</v>
      </c>
      <c r="G944" s="34" t="s">
        <v>77</v>
      </c>
      <c r="H944" s="35">
        <v>19.2</v>
      </c>
      <c r="I944" s="34" t="s">
        <v>78</v>
      </c>
      <c r="J944" s="35">
        <v>37.409999999999997</v>
      </c>
    </row>
    <row r="945" spans="1:10" x14ac:dyDescent="0.25">
      <c r="A945" s="34"/>
      <c r="B945" s="34"/>
      <c r="C945" s="34"/>
      <c r="D945" s="34"/>
      <c r="E945" s="34" t="s">
        <v>79</v>
      </c>
      <c r="F945" s="35">
        <v>61.49</v>
      </c>
      <c r="G945" s="34"/>
      <c r="H945" s="47" t="s">
        <v>80</v>
      </c>
      <c r="I945" s="47"/>
      <c r="J945" s="35">
        <v>308.77</v>
      </c>
    </row>
    <row r="946" spans="1:10" ht="0.9" customHeight="1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</row>
    <row r="947" spans="1:10" ht="18" customHeight="1" x14ac:dyDescent="0.25">
      <c r="A947" s="2"/>
      <c r="B947" s="4" t="s">
        <v>43</v>
      </c>
      <c r="C947" s="2" t="s">
        <v>44</v>
      </c>
      <c r="D947" s="2" t="s">
        <v>10</v>
      </c>
      <c r="E947" s="42" t="s">
        <v>45</v>
      </c>
      <c r="F947" s="42"/>
      <c r="G947" s="3" t="s">
        <v>46</v>
      </c>
      <c r="H947" s="4" t="s">
        <v>11</v>
      </c>
      <c r="I947" s="4" t="s">
        <v>47</v>
      </c>
      <c r="J947" s="4" t="s">
        <v>12</v>
      </c>
    </row>
    <row r="948" spans="1:10" ht="26.1" customHeight="1" x14ac:dyDescent="0.25">
      <c r="A948" s="10" t="s">
        <v>48</v>
      </c>
      <c r="B948" s="12" t="s">
        <v>242</v>
      </c>
      <c r="C948" s="10" t="s">
        <v>50</v>
      </c>
      <c r="D948" s="10" t="s">
        <v>243</v>
      </c>
      <c r="E948" s="45" t="s">
        <v>215</v>
      </c>
      <c r="F948" s="45"/>
      <c r="G948" s="11" t="s">
        <v>53</v>
      </c>
      <c r="H948" s="15">
        <v>1</v>
      </c>
      <c r="I948" s="13">
        <v>184.96</v>
      </c>
      <c r="J948" s="13">
        <v>184.96</v>
      </c>
    </row>
    <row r="949" spans="1:10" ht="26.1" customHeight="1" x14ac:dyDescent="0.25">
      <c r="A949" s="17" t="s">
        <v>54</v>
      </c>
      <c r="B949" s="19" t="s">
        <v>103</v>
      </c>
      <c r="C949" s="17" t="s">
        <v>50</v>
      </c>
      <c r="D949" s="17" t="s">
        <v>104</v>
      </c>
      <c r="E949" s="48" t="s">
        <v>60</v>
      </c>
      <c r="F949" s="48"/>
      <c r="G949" s="18" t="s">
        <v>61</v>
      </c>
      <c r="H949" s="21">
        <v>0.20200000000000001</v>
      </c>
      <c r="I949" s="20">
        <v>25.53</v>
      </c>
      <c r="J949" s="20">
        <v>5.15</v>
      </c>
    </row>
    <row r="950" spans="1:10" ht="24" customHeight="1" x14ac:dyDescent="0.25">
      <c r="A950" s="17" t="s">
        <v>54</v>
      </c>
      <c r="B950" s="19" t="s">
        <v>58</v>
      </c>
      <c r="C950" s="17" t="s">
        <v>50</v>
      </c>
      <c r="D950" s="17" t="s">
        <v>59</v>
      </c>
      <c r="E950" s="48" t="s">
        <v>60</v>
      </c>
      <c r="F950" s="48"/>
      <c r="G950" s="18" t="s">
        <v>61</v>
      </c>
      <c r="H950" s="21">
        <v>0.91100000000000003</v>
      </c>
      <c r="I950" s="20">
        <v>29.85</v>
      </c>
      <c r="J950" s="20">
        <v>27.19</v>
      </c>
    </row>
    <row r="951" spans="1:10" ht="39" customHeight="1" x14ac:dyDescent="0.25">
      <c r="A951" s="17" t="s">
        <v>54</v>
      </c>
      <c r="B951" s="19" t="s">
        <v>105</v>
      </c>
      <c r="C951" s="17" t="s">
        <v>50</v>
      </c>
      <c r="D951" s="17" t="s">
        <v>106</v>
      </c>
      <c r="E951" s="48" t="s">
        <v>101</v>
      </c>
      <c r="F951" s="48"/>
      <c r="G951" s="18" t="s">
        <v>107</v>
      </c>
      <c r="H951" s="21">
        <v>0.05</v>
      </c>
      <c r="I951" s="20">
        <v>27.89</v>
      </c>
      <c r="J951" s="20">
        <v>1.39</v>
      </c>
    </row>
    <row r="952" spans="1:10" ht="39" customHeight="1" x14ac:dyDescent="0.25">
      <c r="A952" s="17" t="s">
        <v>54</v>
      </c>
      <c r="B952" s="19" t="s">
        <v>99</v>
      </c>
      <c r="C952" s="17" t="s">
        <v>50</v>
      </c>
      <c r="D952" s="17" t="s">
        <v>100</v>
      </c>
      <c r="E952" s="48" t="s">
        <v>101</v>
      </c>
      <c r="F952" s="48"/>
      <c r="G952" s="18" t="s">
        <v>102</v>
      </c>
      <c r="H952" s="21">
        <v>0.23699999999999999</v>
      </c>
      <c r="I952" s="20">
        <v>26.28</v>
      </c>
      <c r="J952" s="20">
        <v>6.22</v>
      </c>
    </row>
    <row r="953" spans="1:10" ht="39" customHeight="1" x14ac:dyDescent="0.25">
      <c r="A953" s="22" t="s">
        <v>64</v>
      </c>
      <c r="B953" s="24" t="s">
        <v>578</v>
      </c>
      <c r="C953" s="22" t="s">
        <v>50</v>
      </c>
      <c r="D953" s="22" t="s">
        <v>579</v>
      </c>
      <c r="E953" s="46" t="s">
        <v>67</v>
      </c>
      <c r="F953" s="46"/>
      <c r="G953" s="23" t="s">
        <v>53</v>
      </c>
      <c r="H953" s="26">
        <v>1.1459999999999999</v>
      </c>
      <c r="I953" s="25">
        <v>98.73</v>
      </c>
      <c r="J953" s="25">
        <v>113.14</v>
      </c>
    </row>
    <row r="954" spans="1:10" ht="26.1" customHeight="1" x14ac:dyDescent="0.25">
      <c r="A954" s="22" t="s">
        <v>64</v>
      </c>
      <c r="B954" s="24" t="s">
        <v>93</v>
      </c>
      <c r="C954" s="22" t="s">
        <v>50</v>
      </c>
      <c r="D954" s="22" t="s">
        <v>94</v>
      </c>
      <c r="E954" s="46" t="s">
        <v>67</v>
      </c>
      <c r="F954" s="46"/>
      <c r="G954" s="23" t="s">
        <v>75</v>
      </c>
      <c r="H954" s="26">
        <v>0.16600000000000001</v>
      </c>
      <c r="I954" s="25">
        <v>11.04</v>
      </c>
      <c r="J954" s="25">
        <v>1.83</v>
      </c>
    </row>
    <row r="955" spans="1:10" ht="26.1" customHeight="1" x14ac:dyDescent="0.25">
      <c r="A955" s="22" t="s">
        <v>64</v>
      </c>
      <c r="B955" s="24" t="s">
        <v>153</v>
      </c>
      <c r="C955" s="22" t="s">
        <v>50</v>
      </c>
      <c r="D955" s="22" t="s">
        <v>154</v>
      </c>
      <c r="E955" s="46" t="s">
        <v>67</v>
      </c>
      <c r="F955" s="46"/>
      <c r="G955" s="23" t="s">
        <v>75</v>
      </c>
      <c r="H955" s="26">
        <v>6.952</v>
      </c>
      <c r="I955" s="25">
        <v>3.86</v>
      </c>
      <c r="J955" s="25">
        <v>26.83</v>
      </c>
    </row>
    <row r="956" spans="1:10" ht="24" customHeight="1" x14ac:dyDescent="0.25">
      <c r="A956" s="22" t="s">
        <v>64</v>
      </c>
      <c r="B956" s="24" t="s">
        <v>108</v>
      </c>
      <c r="C956" s="22" t="s">
        <v>50</v>
      </c>
      <c r="D956" s="22" t="s">
        <v>109</v>
      </c>
      <c r="E956" s="46" t="s">
        <v>67</v>
      </c>
      <c r="F956" s="46"/>
      <c r="G956" s="23" t="s">
        <v>68</v>
      </c>
      <c r="H956" s="26">
        <v>0.159</v>
      </c>
      <c r="I956" s="25">
        <v>20.239999999999998</v>
      </c>
      <c r="J956" s="25">
        <v>3.21</v>
      </c>
    </row>
    <row r="957" spans="1:10" x14ac:dyDescent="0.25">
      <c r="A957" s="34"/>
      <c r="B957" s="34"/>
      <c r="C957" s="34"/>
      <c r="D957" s="34"/>
      <c r="E957" s="34" t="s">
        <v>76</v>
      </c>
      <c r="F957" s="35">
        <v>14.54</v>
      </c>
      <c r="G957" s="34" t="s">
        <v>77</v>
      </c>
      <c r="H957" s="35">
        <v>15.32</v>
      </c>
      <c r="I957" s="34" t="s">
        <v>78</v>
      </c>
      <c r="J957" s="35">
        <v>29.86</v>
      </c>
    </row>
    <row r="958" spans="1:10" x14ac:dyDescent="0.25">
      <c r="A958" s="34"/>
      <c r="B958" s="34"/>
      <c r="C958" s="34"/>
      <c r="D958" s="34"/>
      <c r="E958" s="34" t="s">
        <v>79</v>
      </c>
      <c r="F958" s="35">
        <v>45.99</v>
      </c>
      <c r="G958" s="34"/>
      <c r="H958" s="47" t="s">
        <v>80</v>
      </c>
      <c r="I958" s="47"/>
      <c r="J958" s="35">
        <v>230.95</v>
      </c>
    </row>
    <row r="959" spans="1:10" ht="0.9" customHeight="1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</row>
    <row r="960" spans="1:10" ht="18" customHeight="1" x14ac:dyDescent="0.25">
      <c r="A960" s="2"/>
      <c r="B960" s="4" t="s">
        <v>43</v>
      </c>
      <c r="C960" s="2" t="s">
        <v>44</v>
      </c>
      <c r="D960" s="2" t="s">
        <v>10</v>
      </c>
      <c r="E960" s="42" t="s">
        <v>45</v>
      </c>
      <c r="F960" s="42"/>
      <c r="G960" s="3" t="s">
        <v>46</v>
      </c>
      <c r="H960" s="4" t="s">
        <v>11</v>
      </c>
      <c r="I960" s="4" t="s">
        <v>47</v>
      </c>
      <c r="J960" s="4" t="s">
        <v>12</v>
      </c>
    </row>
    <row r="961" spans="1:10" ht="24" customHeight="1" x14ac:dyDescent="0.25">
      <c r="A961" s="10" t="s">
        <v>48</v>
      </c>
      <c r="B961" s="12" t="s">
        <v>195</v>
      </c>
      <c r="C961" s="10" t="s">
        <v>50</v>
      </c>
      <c r="D961" s="10" t="s">
        <v>196</v>
      </c>
      <c r="E961" s="45" t="s">
        <v>60</v>
      </c>
      <c r="F961" s="45"/>
      <c r="G961" s="11" t="s">
        <v>61</v>
      </c>
      <c r="H961" s="15">
        <v>1</v>
      </c>
      <c r="I961" s="13">
        <v>27.75</v>
      </c>
      <c r="J961" s="13">
        <v>27.75</v>
      </c>
    </row>
    <row r="962" spans="1:10" ht="26.1" customHeight="1" x14ac:dyDescent="0.25">
      <c r="A962" s="17" t="s">
        <v>54</v>
      </c>
      <c r="B962" s="19" t="s">
        <v>526</v>
      </c>
      <c r="C962" s="17" t="s">
        <v>50</v>
      </c>
      <c r="D962" s="17" t="s">
        <v>527</v>
      </c>
      <c r="E962" s="48" t="s">
        <v>60</v>
      </c>
      <c r="F962" s="48"/>
      <c r="G962" s="18" t="s">
        <v>61</v>
      </c>
      <c r="H962" s="21">
        <v>1</v>
      </c>
      <c r="I962" s="20">
        <v>0.41</v>
      </c>
      <c r="J962" s="20">
        <v>0.41</v>
      </c>
    </row>
    <row r="963" spans="1:10" ht="26.1" customHeight="1" x14ac:dyDescent="0.25">
      <c r="A963" s="22" t="s">
        <v>64</v>
      </c>
      <c r="B963" s="24" t="s">
        <v>367</v>
      </c>
      <c r="C963" s="22" t="s">
        <v>50</v>
      </c>
      <c r="D963" s="22" t="s">
        <v>368</v>
      </c>
      <c r="E963" s="46" t="s">
        <v>362</v>
      </c>
      <c r="F963" s="46"/>
      <c r="G963" s="23" t="s">
        <v>61</v>
      </c>
      <c r="H963" s="26">
        <v>1</v>
      </c>
      <c r="I963" s="25">
        <v>0.7</v>
      </c>
      <c r="J963" s="25">
        <v>0.7</v>
      </c>
    </row>
    <row r="964" spans="1:10" ht="26.1" customHeight="1" x14ac:dyDescent="0.25">
      <c r="A964" s="22" t="s">
        <v>64</v>
      </c>
      <c r="B964" s="24" t="s">
        <v>363</v>
      </c>
      <c r="C964" s="22" t="s">
        <v>50</v>
      </c>
      <c r="D964" s="22" t="s">
        <v>364</v>
      </c>
      <c r="E964" s="46" t="s">
        <v>362</v>
      </c>
      <c r="F964" s="46"/>
      <c r="G964" s="23" t="s">
        <v>61</v>
      </c>
      <c r="H964" s="26">
        <v>1</v>
      </c>
      <c r="I964" s="25">
        <v>0.1</v>
      </c>
      <c r="J964" s="25">
        <v>0.1</v>
      </c>
    </row>
    <row r="965" spans="1:10" ht="26.1" customHeight="1" x14ac:dyDescent="0.25">
      <c r="A965" s="22" t="s">
        <v>64</v>
      </c>
      <c r="B965" s="24" t="s">
        <v>365</v>
      </c>
      <c r="C965" s="22" t="s">
        <v>50</v>
      </c>
      <c r="D965" s="22" t="s">
        <v>366</v>
      </c>
      <c r="E965" s="46" t="s">
        <v>362</v>
      </c>
      <c r="F965" s="46"/>
      <c r="G965" s="23" t="s">
        <v>61</v>
      </c>
      <c r="H965" s="26">
        <v>1</v>
      </c>
      <c r="I965" s="25">
        <v>1.72</v>
      </c>
      <c r="J965" s="25">
        <v>1.72</v>
      </c>
    </row>
    <row r="966" spans="1:10" ht="24" customHeight="1" x14ac:dyDescent="0.25">
      <c r="A966" s="22" t="s">
        <v>64</v>
      </c>
      <c r="B966" s="24" t="s">
        <v>528</v>
      </c>
      <c r="C966" s="22" t="s">
        <v>50</v>
      </c>
      <c r="D966" s="22" t="s">
        <v>529</v>
      </c>
      <c r="E966" s="46" t="s">
        <v>375</v>
      </c>
      <c r="F966" s="46"/>
      <c r="G966" s="23" t="s">
        <v>61</v>
      </c>
      <c r="H966" s="26">
        <v>1</v>
      </c>
      <c r="I966" s="25">
        <v>19.559999999999999</v>
      </c>
      <c r="J966" s="25">
        <v>19.559999999999999</v>
      </c>
    </row>
    <row r="967" spans="1:10" ht="26.1" customHeight="1" x14ac:dyDescent="0.25">
      <c r="A967" s="22" t="s">
        <v>64</v>
      </c>
      <c r="B967" s="24" t="s">
        <v>369</v>
      </c>
      <c r="C967" s="22" t="s">
        <v>50</v>
      </c>
      <c r="D967" s="22" t="s">
        <v>370</v>
      </c>
      <c r="E967" s="46" t="s">
        <v>362</v>
      </c>
      <c r="F967" s="46"/>
      <c r="G967" s="23" t="s">
        <v>61</v>
      </c>
      <c r="H967" s="26">
        <v>1</v>
      </c>
      <c r="I967" s="25">
        <v>1.62</v>
      </c>
      <c r="J967" s="25">
        <v>1.62</v>
      </c>
    </row>
    <row r="968" spans="1:10" ht="26.1" customHeight="1" x14ac:dyDescent="0.25">
      <c r="A968" s="22" t="s">
        <v>64</v>
      </c>
      <c r="B968" s="24" t="s">
        <v>360</v>
      </c>
      <c r="C968" s="22" t="s">
        <v>50</v>
      </c>
      <c r="D968" s="22" t="s">
        <v>361</v>
      </c>
      <c r="E968" s="46" t="s">
        <v>362</v>
      </c>
      <c r="F968" s="46"/>
      <c r="G968" s="23" t="s">
        <v>61</v>
      </c>
      <c r="H968" s="26">
        <v>1</v>
      </c>
      <c r="I968" s="25">
        <v>2.9</v>
      </c>
      <c r="J968" s="25">
        <v>2.9</v>
      </c>
    </row>
    <row r="969" spans="1:10" ht="26.1" customHeight="1" x14ac:dyDescent="0.25">
      <c r="A969" s="22" t="s">
        <v>64</v>
      </c>
      <c r="B969" s="24" t="s">
        <v>371</v>
      </c>
      <c r="C969" s="22" t="s">
        <v>50</v>
      </c>
      <c r="D969" s="22" t="s">
        <v>372</v>
      </c>
      <c r="E969" s="46" t="s">
        <v>362</v>
      </c>
      <c r="F969" s="46"/>
      <c r="G969" s="23" t="s">
        <v>61</v>
      </c>
      <c r="H969" s="26">
        <v>1</v>
      </c>
      <c r="I969" s="25">
        <v>0.74</v>
      </c>
      <c r="J969" s="25">
        <v>0.74</v>
      </c>
    </row>
    <row r="970" spans="1:10" x14ac:dyDescent="0.25">
      <c r="A970" s="34"/>
      <c r="B970" s="34"/>
      <c r="C970" s="34"/>
      <c r="D970" s="34"/>
      <c r="E970" s="34" t="s">
        <v>76</v>
      </c>
      <c r="F970" s="35">
        <v>9.7200000000000006</v>
      </c>
      <c r="G970" s="34" t="s">
        <v>77</v>
      </c>
      <c r="H970" s="35">
        <v>10.25</v>
      </c>
      <c r="I970" s="34" t="s">
        <v>78</v>
      </c>
      <c r="J970" s="35">
        <v>19.97</v>
      </c>
    </row>
    <row r="971" spans="1:10" x14ac:dyDescent="0.25">
      <c r="A971" s="34"/>
      <c r="B971" s="34"/>
      <c r="C971" s="34"/>
      <c r="D971" s="34"/>
      <c r="E971" s="34" t="s">
        <v>79</v>
      </c>
      <c r="F971" s="35">
        <v>6.9</v>
      </c>
      <c r="G971" s="34"/>
      <c r="H971" s="47" t="s">
        <v>80</v>
      </c>
      <c r="I971" s="47"/>
      <c r="J971" s="35">
        <v>34.65</v>
      </c>
    </row>
    <row r="972" spans="1:10" ht="0.9" customHeight="1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</row>
    <row r="973" spans="1:10" ht="18" customHeight="1" x14ac:dyDescent="0.25">
      <c r="A973" s="2"/>
      <c r="B973" s="4" t="s">
        <v>43</v>
      </c>
      <c r="C973" s="2" t="s">
        <v>44</v>
      </c>
      <c r="D973" s="2" t="s">
        <v>10</v>
      </c>
      <c r="E973" s="42" t="s">
        <v>45</v>
      </c>
      <c r="F973" s="42"/>
      <c r="G973" s="3" t="s">
        <v>46</v>
      </c>
      <c r="H973" s="4" t="s">
        <v>11</v>
      </c>
      <c r="I973" s="4" t="s">
        <v>47</v>
      </c>
      <c r="J973" s="4" t="s">
        <v>12</v>
      </c>
    </row>
    <row r="974" spans="1:10" ht="39" customHeight="1" x14ac:dyDescent="0.25">
      <c r="A974" s="10" t="s">
        <v>48</v>
      </c>
      <c r="B974" s="12" t="s">
        <v>138</v>
      </c>
      <c r="C974" s="10" t="s">
        <v>50</v>
      </c>
      <c r="D974" s="10" t="s">
        <v>139</v>
      </c>
      <c r="E974" s="45" t="s">
        <v>101</v>
      </c>
      <c r="F974" s="45"/>
      <c r="G974" s="11" t="s">
        <v>102</v>
      </c>
      <c r="H974" s="15">
        <v>1</v>
      </c>
      <c r="I974" s="13">
        <v>67.650000000000006</v>
      </c>
      <c r="J974" s="13">
        <v>67.650000000000006</v>
      </c>
    </row>
    <row r="975" spans="1:10" ht="39" customHeight="1" x14ac:dyDescent="0.25">
      <c r="A975" s="17" t="s">
        <v>54</v>
      </c>
      <c r="B975" s="19" t="s">
        <v>580</v>
      </c>
      <c r="C975" s="17" t="s">
        <v>50</v>
      </c>
      <c r="D975" s="17" t="s">
        <v>581</v>
      </c>
      <c r="E975" s="48" t="s">
        <v>416</v>
      </c>
      <c r="F975" s="48"/>
      <c r="G975" s="18" t="s">
        <v>61</v>
      </c>
      <c r="H975" s="21">
        <v>1</v>
      </c>
      <c r="I975" s="20">
        <v>30.6</v>
      </c>
      <c r="J975" s="20">
        <v>30.6</v>
      </c>
    </row>
    <row r="976" spans="1:10" ht="26.1" customHeight="1" x14ac:dyDescent="0.25">
      <c r="A976" s="17" t="s">
        <v>54</v>
      </c>
      <c r="B976" s="19" t="s">
        <v>570</v>
      </c>
      <c r="C976" s="17" t="s">
        <v>50</v>
      </c>
      <c r="D976" s="17" t="s">
        <v>571</v>
      </c>
      <c r="E976" s="48" t="s">
        <v>60</v>
      </c>
      <c r="F976" s="48"/>
      <c r="G976" s="18" t="s">
        <v>61</v>
      </c>
      <c r="H976" s="21">
        <v>1</v>
      </c>
      <c r="I976" s="20">
        <v>28.97</v>
      </c>
      <c r="J976" s="20">
        <v>28.97</v>
      </c>
    </row>
    <row r="977" spans="1:10" ht="39" customHeight="1" x14ac:dyDescent="0.25">
      <c r="A977" s="17" t="s">
        <v>54</v>
      </c>
      <c r="B977" s="19" t="s">
        <v>582</v>
      </c>
      <c r="C977" s="17" t="s">
        <v>50</v>
      </c>
      <c r="D977" s="17" t="s">
        <v>583</v>
      </c>
      <c r="E977" s="48" t="s">
        <v>416</v>
      </c>
      <c r="F977" s="48"/>
      <c r="G977" s="18" t="s">
        <v>61</v>
      </c>
      <c r="H977" s="21">
        <v>1</v>
      </c>
      <c r="I977" s="20">
        <v>8.08</v>
      </c>
      <c r="J977" s="20">
        <v>8.08</v>
      </c>
    </row>
    <row r="978" spans="1:10" x14ac:dyDescent="0.25">
      <c r="A978" s="34"/>
      <c r="B978" s="34"/>
      <c r="C978" s="34"/>
      <c r="D978" s="34"/>
      <c r="E978" s="34" t="s">
        <v>76</v>
      </c>
      <c r="F978" s="35">
        <v>10.97</v>
      </c>
      <c r="G978" s="34" t="s">
        <v>77</v>
      </c>
      <c r="H978" s="35">
        <v>11.57</v>
      </c>
      <c r="I978" s="34" t="s">
        <v>78</v>
      </c>
      <c r="J978" s="35">
        <v>22.54</v>
      </c>
    </row>
    <row r="979" spans="1:10" x14ac:dyDescent="0.25">
      <c r="A979" s="34"/>
      <c r="B979" s="34"/>
      <c r="C979" s="34"/>
      <c r="D979" s="34"/>
      <c r="E979" s="34" t="s">
        <v>79</v>
      </c>
      <c r="F979" s="35">
        <v>16.82</v>
      </c>
      <c r="G979" s="34"/>
      <c r="H979" s="47" t="s">
        <v>80</v>
      </c>
      <c r="I979" s="47"/>
      <c r="J979" s="35">
        <v>84.47</v>
      </c>
    </row>
    <row r="980" spans="1:10" ht="0.9" customHeight="1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</row>
    <row r="981" spans="1:10" ht="18" customHeight="1" x14ac:dyDescent="0.25">
      <c r="A981" s="2"/>
      <c r="B981" s="4" t="s">
        <v>43</v>
      </c>
      <c r="C981" s="2" t="s">
        <v>44</v>
      </c>
      <c r="D981" s="2" t="s">
        <v>10</v>
      </c>
      <c r="E981" s="42" t="s">
        <v>45</v>
      </c>
      <c r="F981" s="42"/>
      <c r="G981" s="3" t="s">
        <v>46</v>
      </c>
      <c r="H981" s="4" t="s">
        <v>11</v>
      </c>
      <c r="I981" s="4" t="s">
        <v>47</v>
      </c>
      <c r="J981" s="4" t="s">
        <v>12</v>
      </c>
    </row>
    <row r="982" spans="1:10" ht="39" customHeight="1" x14ac:dyDescent="0.25">
      <c r="A982" s="10" t="s">
        <v>48</v>
      </c>
      <c r="B982" s="12" t="s">
        <v>136</v>
      </c>
      <c r="C982" s="10" t="s">
        <v>50</v>
      </c>
      <c r="D982" s="10" t="s">
        <v>137</v>
      </c>
      <c r="E982" s="45" t="s">
        <v>101</v>
      </c>
      <c r="F982" s="45"/>
      <c r="G982" s="11" t="s">
        <v>107</v>
      </c>
      <c r="H982" s="15">
        <v>1</v>
      </c>
      <c r="I982" s="13">
        <v>125.36</v>
      </c>
      <c r="J982" s="13">
        <v>125.36</v>
      </c>
    </row>
    <row r="983" spans="1:10" ht="26.1" customHeight="1" x14ac:dyDescent="0.25">
      <c r="A983" s="17" t="s">
        <v>54</v>
      </c>
      <c r="B983" s="19" t="s">
        <v>570</v>
      </c>
      <c r="C983" s="17" t="s">
        <v>50</v>
      </c>
      <c r="D983" s="17" t="s">
        <v>571</v>
      </c>
      <c r="E983" s="48" t="s">
        <v>60</v>
      </c>
      <c r="F983" s="48"/>
      <c r="G983" s="18" t="s">
        <v>61</v>
      </c>
      <c r="H983" s="21">
        <v>1</v>
      </c>
      <c r="I983" s="20">
        <v>28.97</v>
      </c>
      <c r="J983" s="20">
        <v>28.97</v>
      </c>
    </row>
    <row r="984" spans="1:10" ht="39" customHeight="1" x14ac:dyDescent="0.25">
      <c r="A984" s="17" t="s">
        <v>54</v>
      </c>
      <c r="B984" s="19" t="s">
        <v>584</v>
      </c>
      <c r="C984" s="17" t="s">
        <v>50</v>
      </c>
      <c r="D984" s="17" t="s">
        <v>585</v>
      </c>
      <c r="E984" s="48" t="s">
        <v>416</v>
      </c>
      <c r="F984" s="48"/>
      <c r="G984" s="18" t="s">
        <v>61</v>
      </c>
      <c r="H984" s="21">
        <v>1</v>
      </c>
      <c r="I984" s="20">
        <v>38.25</v>
      </c>
      <c r="J984" s="20">
        <v>38.25</v>
      </c>
    </row>
    <row r="985" spans="1:10" ht="39" customHeight="1" x14ac:dyDescent="0.25">
      <c r="A985" s="17" t="s">
        <v>54</v>
      </c>
      <c r="B985" s="19" t="s">
        <v>580</v>
      </c>
      <c r="C985" s="17" t="s">
        <v>50</v>
      </c>
      <c r="D985" s="17" t="s">
        <v>581</v>
      </c>
      <c r="E985" s="48" t="s">
        <v>416</v>
      </c>
      <c r="F985" s="48"/>
      <c r="G985" s="18" t="s">
        <v>61</v>
      </c>
      <c r="H985" s="21">
        <v>1</v>
      </c>
      <c r="I985" s="20">
        <v>30.6</v>
      </c>
      <c r="J985" s="20">
        <v>30.6</v>
      </c>
    </row>
    <row r="986" spans="1:10" ht="39" customHeight="1" x14ac:dyDescent="0.25">
      <c r="A986" s="17" t="s">
        <v>54</v>
      </c>
      <c r="B986" s="19" t="s">
        <v>582</v>
      </c>
      <c r="C986" s="17" t="s">
        <v>50</v>
      </c>
      <c r="D986" s="17" t="s">
        <v>583</v>
      </c>
      <c r="E986" s="48" t="s">
        <v>416</v>
      </c>
      <c r="F986" s="48"/>
      <c r="G986" s="18" t="s">
        <v>61</v>
      </c>
      <c r="H986" s="21">
        <v>1</v>
      </c>
      <c r="I986" s="20">
        <v>8.08</v>
      </c>
      <c r="J986" s="20">
        <v>8.08</v>
      </c>
    </row>
    <row r="987" spans="1:10" ht="39" customHeight="1" x14ac:dyDescent="0.25">
      <c r="A987" s="17" t="s">
        <v>54</v>
      </c>
      <c r="B987" s="19" t="s">
        <v>586</v>
      </c>
      <c r="C987" s="17" t="s">
        <v>50</v>
      </c>
      <c r="D987" s="17" t="s">
        <v>587</v>
      </c>
      <c r="E987" s="48" t="s">
        <v>416</v>
      </c>
      <c r="F987" s="48"/>
      <c r="G987" s="18" t="s">
        <v>61</v>
      </c>
      <c r="H987" s="21">
        <v>1</v>
      </c>
      <c r="I987" s="20">
        <v>19.46</v>
      </c>
      <c r="J987" s="20">
        <v>19.46</v>
      </c>
    </row>
    <row r="988" spans="1:10" x14ac:dyDescent="0.25">
      <c r="A988" s="34"/>
      <c r="B988" s="34"/>
      <c r="C988" s="34"/>
      <c r="D988" s="34"/>
      <c r="E988" s="34" t="s">
        <v>76</v>
      </c>
      <c r="F988" s="35">
        <v>10.97</v>
      </c>
      <c r="G988" s="34" t="s">
        <v>77</v>
      </c>
      <c r="H988" s="35">
        <v>11.57</v>
      </c>
      <c r="I988" s="34" t="s">
        <v>78</v>
      </c>
      <c r="J988" s="35">
        <v>22.54</v>
      </c>
    </row>
    <row r="989" spans="1:10" x14ac:dyDescent="0.25">
      <c r="A989" s="34"/>
      <c r="B989" s="34"/>
      <c r="C989" s="34"/>
      <c r="D989" s="34"/>
      <c r="E989" s="34" t="s">
        <v>79</v>
      </c>
      <c r="F989" s="35">
        <v>31.17</v>
      </c>
      <c r="G989" s="34"/>
      <c r="H989" s="47" t="s">
        <v>80</v>
      </c>
      <c r="I989" s="47"/>
      <c r="J989" s="35">
        <v>156.53</v>
      </c>
    </row>
    <row r="990" spans="1:10" ht="0.9" customHeight="1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</row>
    <row r="991" spans="1:10" ht="18" customHeight="1" x14ac:dyDescent="0.25">
      <c r="A991" s="2"/>
      <c r="B991" s="4" t="s">
        <v>43</v>
      </c>
      <c r="C991" s="2" t="s">
        <v>44</v>
      </c>
      <c r="D991" s="2" t="s">
        <v>10</v>
      </c>
      <c r="E991" s="42" t="s">
        <v>45</v>
      </c>
      <c r="F991" s="42"/>
      <c r="G991" s="3" t="s">
        <v>46</v>
      </c>
      <c r="H991" s="4" t="s">
        <v>11</v>
      </c>
      <c r="I991" s="4" t="s">
        <v>47</v>
      </c>
      <c r="J991" s="4" t="s">
        <v>12</v>
      </c>
    </row>
    <row r="992" spans="1:10" ht="39" customHeight="1" x14ac:dyDescent="0.25">
      <c r="A992" s="10" t="s">
        <v>48</v>
      </c>
      <c r="B992" s="12" t="s">
        <v>580</v>
      </c>
      <c r="C992" s="10" t="s">
        <v>50</v>
      </c>
      <c r="D992" s="10" t="s">
        <v>581</v>
      </c>
      <c r="E992" s="45" t="s">
        <v>416</v>
      </c>
      <c r="F992" s="45"/>
      <c r="G992" s="11" t="s">
        <v>61</v>
      </c>
      <c r="H992" s="15">
        <v>1</v>
      </c>
      <c r="I992" s="13">
        <v>30.6</v>
      </c>
      <c r="J992" s="13">
        <v>30.6</v>
      </c>
    </row>
    <row r="993" spans="1:10" ht="26.1" customHeight="1" x14ac:dyDescent="0.25">
      <c r="A993" s="22" t="s">
        <v>64</v>
      </c>
      <c r="B993" s="24" t="s">
        <v>588</v>
      </c>
      <c r="C993" s="22" t="s">
        <v>50</v>
      </c>
      <c r="D993" s="22" t="s">
        <v>589</v>
      </c>
      <c r="E993" s="46" t="s">
        <v>425</v>
      </c>
      <c r="F993" s="46"/>
      <c r="G993" s="23" t="s">
        <v>84</v>
      </c>
      <c r="H993" s="26">
        <v>5.5999999999999999E-5</v>
      </c>
      <c r="I993" s="25">
        <v>546477.66</v>
      </c>
      <c r="J993" s="25">
        <v>30.6</v>
      </c>
    </row>
    <row r="994" spans="1:10" x14ac:dyDescent="0.25">
      <c r="A994" s="34"/>
      <c r="B994" s="34"/>
      <c r="C994" s="34"/>
      <c r="D994" s="34"/>
      <c r="E994" s="34" t="s">
        <v>76</v>
      </c>
      <c r="F994" s="35">
        <v>0</v>
      </c>
      <c r="G994" s="34" t="s">
        <v>77</v>
      </c>
      <c r="H994" s="35">
        <v>0</v>
      </c>
      <c r="I994" s="34" t="s">
        <v>78</v>
      </c>
      <c r="J994" s="35">
        <v>0</v>
      </c>
    </row>
    <row r="995" spans="1:10" x14ac:dyDescent="0.25">
      <c r="A995" s="34"/>
      <c r="B995" s="34"/>
      <c r="C995" s="34"/>
      <c r="D995" s="34"/>
      <c r="E995" s="34" t="s">
        <v>79</v>
      </c>
      <c r="F995" s="35">
        <v>7.61</v>
      </c>
      <c r="G995" s="34"/>
      <c r="H995" s="47" t="s">
        <v>80</v>
      </c>
      <c r="I995" s="47"/>
      <c r="J995" s="35">
        <v>38.21</v>
      </c>
    </row>
    <row r="996" spans="1:10" ht="0.9" customHeight="1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</row>
    <row r="997" spans="1:10" ht="18" customHeight="1" x14ac:dyDescent="0.25">
      <c r="A997" s="2"/>
      <c r="B997" s="4" t="s">
        <v>43</v>
      </c>
      <c r="C997" s="2" t="s">
        <v>44</v>
      </c>
      <c r="D997" s="2" t="s">
        <v>10</v>
      </c>
      <c r="E997" s="42" t="s">
        <v>45</v>
      </c>
      <c r="F997" s="42"/>
      <c r="G997" s="3" t="s">
        <v>46</v>
      </c>
      <c r="H997" s="4" t="s">
        <v>11</v>
      </c>
      <c r="I997" s="4" t="s">
        <v>47</v>
      </c>
      <c r="J997" s="4" t="s">
        <v>12</v>
      </c>
    </row>
    <row r="998" spans="1:10" ht="39" customHeight="1" x14ac:dyDescent="0.25">
      <c r="A998" s="10" t="s">
        <v>48</v>
      </c>
      <c r="B998" s="12" t="s">
        <v>582</v>
      </c>
      <c r="C998" s="10" t="s">
        <v>50</v>
      </c>
      <c r="D998" s="10" t="s">
        <v>583</v>
      </c>
      <c r="E998" s="45" t="s">
        <v>416</v>
      </c>
      <c r="F998" s="45"/>
      <c r="G998" s="11" t="s">
        <v>61</v>
      </c>
      <c r="H998" s="15">
        <v>1</v>
      </c>
      <c r="I998" s="13">
        <v>8.08</v>
      </c>
      <c r="J998" s="13">
        <v>8.08</v>
      </c>
    </row>
    <row r="999" spans="1:10" ht="26.1" customHeight="1" x14ac:dyDescent="0.25">
      <c r="A999" s="22" t="s">
        <v>64</v>
      </c>
      <c r="B999" s="24" t="s">
        <v>588</v>
      </c>
      <c r="C999" s="22" t="s">
        <v>50</v>
      </c>
      <c r="D999" s="22" t="s">
        <v>589</v>
      </c>
      <c r="E999" s="46" t="s">
        <v>425</v>
      </c>
      <c r="F999" s="46"/>
      <c r="G999" s="23" t="s">
        <v>84</v>
      </c>
      <c r="H999" s="26">
        <v>1.4800000000000001E-5</v>
      </c>
      <c r="I999" s="25">
        <v>546477.66</v>
      </c>
      <c r="J999" s="25">
        <v>8.08</v>
      </c>
    </row>
    <row r="1000" spans="1:10" x14ac:dyDescent="0.25">
      <c r="A1000" s="34"/>
      <c r="B1000" s="34"/>
      <c r="C1000" s="34"/>
      <c r="D1000" s="34"/>
      <c r="E1000" s="34" t="s">
        <v>76</v>
      </c>
      <c r="F1000" s="35">
        <v>0</v>
      </c>
      <c r="G1000" s="34" t="s">
        <v>77</v>
      </c>
      <c r="H1000" s="35">
        <v>0</v>
      </c>
      <c r="I1000" s="34" t="s">
        <v>78</v>
      </c>
      <c r="J1000" s="35">
        <v>0</v>
      </c>
    </row>
    <row r="1001" spans="1:10" x14ac:dyDescent="0.25">
      <c r="A1001" s="34"/>
      <c r="B1001" s="34"/>
      <c r="C1001" s="34"/>
      <c r="D1001" s="34"/>
      <c r="E1001" s="34" t="s">
        <v>79</v>
      </c>
      <c r="F1001" s="35">
        <v>2</v>
      </c>
      <c r="G1001" s="34"/>
      <c r="H1001" s="47" t="s">
        <v>80</v>
      </c>
      <c r="I1001" s="47"/>
      <c r="J1001" s="35">
        <v>10.08</v>
      </c>
    </row>
    <row r="1002" spans="1:10" ht="0.9" customHeight="1" x14ac:dyDescent="0.25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</row>
    <row r="1003" spans="1:10" ht="18" customHeight="1" x14ac:dyDescent="0.25">
      <c r="A1003" s="2"/>
      <c r="B1003" s="4" t="s">
        <v>43</v>
      </c>
      <c r="C1003" s="2" t="s">
        <v>44</v>
      </c>
      <c r="D1003" s="2" t="s">
        <v>10</v>
      </c>
      <c r="E1003" s="42" t="s">
        <v>45</v>
      </c>
      <c r="F1003" s="42"/>
      <c r="G1003" s="3" t="s">
        <v>46</v>
      </c>
      <c r="H1003" s="4" t="s">
        <v>11</v>
      </c>
      <c r="I1003" s="4" t="s">
        <v>47</v>
      </c>
      <c r="J1003" s="4" t="s">
        <v>12</v>
      </c>
    </row>
    <row r="1004" spans="1:10" ht="39" customHeight="1" x14ac:dyDescent="0.25">
      <c r="A1004" s="10" t="s">
        <v>48</v>
      </c>
      <c r="B1004" s="12" t="s">
        <v>584</v>
      </c>
      <c r="C1004" s="10" t="s">
        <v>50</v>
      </c>
      <c r="D1004" s="10" t="s">
        <v>585</v>
      </c>
      <c r="E1004" s="45" t="s">
        <v>416</v>
      </c>
      <c r="F1004" s="45"/>
      <c r="G1004" s="11" t="s">
        <v>61</v>
      </c>
      <c r="H1004" s="15">
        <v>1</v>
      </c>
      <c r="I1004" s="13">
        <v>38.25</v>
      </c>
      <c r="J1004" s="13">
        <v>38.25</v>
      </c>
    </row>
    <row r="1005" spans="1:10" ht="26.1" customHeight="1" x14ac:dyDescent="0.25">
      <c r="A1005" s="22" t="s">
        <v>64</v>
      </c>
      <c r="B1005" s="24" t="s">
        <v>588</v>
      </c>
      <c r="C1005" s="22" t="s">
        <v>50</v>
      </c>
      <c r="D1005" s="22" t="s">
        <v>589</v>
      </c>
      <c r="E1005" s="46" t="s">
        <v>425</v>
      </c>
      <c r="F1005" s="46"/>
      <c r="G1005" s="23" t="s">
        <v>84</v>
      </c>
      <c r="H1005" s="26">
        <v>6.9999999999999994E-5</v>
      </c>
      <c r="I1005" s="25">
        <v>546477.66</v>
      </c>
      <c r="J1005" s="25">
        <v>38.25</v>
      </c>
    </row>
    <row r="1006" spans="1:10" x14ac:dyDescent="0.25">
      <c r="A1006" s="34"/>
      <c r="B1006" s="34"/>
      <c r="C1006" s="34"/>
      <c r="D1006" s="34"/>
      <c r="E1006" s="34" t="s">
        <v>76</v>
      </c>
      <c r="F1006" s="35">
        <v>0</v>
      </c>
      <c r="G1006" s="34" t="s">
        <v>77</v>
      </c>
      <c r="H1006" s="35">
        <v>0</v>
      </c>
      <c r="I1006" s="34" t="s">
        <v>78</v>
      </c>
      <c r="J1006" s="35">
        <v>0</v>
      </c>
    </row>
    <row r="1007" spans="1:10" x14ac:dyDescent="0.25">
      <c r="A1007" s="34"/>
      <c r="B1007" s="34"/>
      <c r="C1007" s="34"/>
      <c r="D1007" s="34"/>
      <c r="E1007" s="34" t="s">
        <v>79</v>
      </c>
      <c r="F1007" s="35">
        <v>9.51</v>
      </c>
      <c r="G1007" s="34"/>
      <c r="H1007" s="47" t="s">
        <v>80</v>
      </c>
      <c r="I1007" s="47"/>
      <c r="J1007" s="35">
        <v>47.76</v>
      </c>
    </row>
    <row r="1008" spans="1:10" ht="0.9" customHeight="1" x14ac:dyDescent="0.25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</row>
    <row r="1009" spans="1:10" ht="18" customHeight="1" x14ac:dyDescent="0.25">
      <c r="A1009" s="2"/>
      <c r="B1009" s="4" t="s">
        <v>43</v>
      </c>
      <c r="C1009" s="2" t="s">
        <v>44</v>
      </c>
      <c r="D1009" s="2" t="s">
        <v>10</v>
      </c>
      <c r="E1009" s="42" t="s">
        <v>45</v>
      </c>
      <c r="F1009" s="42"/>
      <c r="G1009" s="3" t="s">
        <v>46</v>
      </c>
      <c r="H1009" s="4" t="s">
        <v>11</v>
      </c>
      <c r="I1009" s="4" t="s">
        <v>47</v>
      </c>
      <c r="J1009" s="4" t="s">
        <v>12</v>
      </c>
    </row>
    <row r="1010" spans="1:10" ht="39" customHeight="1" x14ac:dyDescent="0.25">
      <c r="A1010" s="10" t="s">
        <v>48</v>
      </c>
      <c r="B1010" s="12" t="s">
        <v>586</v>
      </c>
      <c r="C1010" s="10" t="s">
        <v>50</v>
      </c>
      <c r="D1010" s="10" t="s">
        <v>587</v>
      </c>
      <c r="E1010" s="45" t="s">
        <v>416</v>
      </c>
      <c r="F1010" s="45"/>
      <c r="G1010" s="11" t="s">
        <v>61</v>
      </c>
      <c r="H1010" s="15">
        <v>1</v>
      </c>
      <c r="I1010" s="13">
        <v>19.46</v>
      </c>
      <c r="J1010" s="13">
        <v>19.46</v>
      </c>
    </row>
    <row r="1011" spans="1:10" ht="26.1" customHeight="1" x14ac:dyDescent="0.25">
      <c r="A1011" s="22" t="s">
        <v>64</v>
      </c>
      <c r="B1011" s="24" t="s">
        <v>464</v>
      </c>
      <c r="C1011" s="22" t="s">
        <v>50</v>
      </c>
      <c r="D1011" s="22" t="s">
        <v>465</v>
      </c>
      <c r="E1011" s="46" t="s">
        <v>67</v>
      </c>
      <c r="F1011" s="46"/>
      <c r="G1011" s="23" t="s">
        <v>116</v>
      </c>
      <c r="H1011" s="26">
        <v>2.91</v>
      </c>
      <c r="I1011" s="25">
        <v>6.69</v>
      </c>
      <c r="J1011" s="25">
        <v>19.46</v>
      </c>
    </row>
    <row r="1012" spans="1:10" x14ac:dyDescent="0.25">
      <c r="A1012" s="34"/>
      <c r="B1012" s="34"/>
      <c r="C1012" s="34"/>
      <c r="D1012" s="34"/>
      <c r="E1012" s="34" t="s">
        <v>76</v>
      </c>
      <c r="F1012" s="35">
        <v>0</v>
      </c>
      <c r="G1012" s="34" t="s">
        <v>77</v>
      </c>
      <c r="H1012" s="35">
        <v>0</v>
      </c>
      <c r="I1012" s="34" t="s">
        <v>78</v>
      </c>
      <c r="J1012" s="35">
        <v>0</v>
      </c>
    </row>
    <row r="1013" spans="1:10" x14ac:dyDescent="0.25">
      <c r="A1013" s="34"/>
      <c r="B1013" s="34"/>
      <c r="C1013" s="34"/>
      <c r="D1013" s="34"/>
      <c r="E1013" s="34" t="s">
        <v>79</v>
      </c>
      <c r="F1013" s="35">
        <v>4.83</v>
      </c>
      <c r="G1013" s="34"/>
      <c r="H1013" s="47" t="s">
        <v>80</v>
      </c>
      <c r="I1013" s="47"/>
      <c r="J1013" s="35">
        <v>24.29</v>
      </c>
    </row>
    <row r="1014" spans="1:10" ht="0.9" customHeight="1" x14ac:dyDescent="0.25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</row>
    <row r="1015" spans="1:10" ht="18" customHeight="1" x14ac:dyDescent="0.25">
      <c r="A1015" s="2"/>
      <c r="B1015" s="4" t="s">
        <v>43</v>
      </c>
      <c r="C1015" s="2" t="s">
        <v>44</v>
      </c>
      <c r="D1015" s="2" t="s">
        <v>10</v>
      </c>
      <c r="E1015" s="42" t="s">
        <v>45</v>
      </c>
      <c r="F1015" s="42"/>
      <c r="G1015" s="3" t="s">
        <v>46</v>
      </c>
      <c r="H1015" s="4" t="s">
        <v>11</v>
      </c>
      <c r="I1015" s="4" t="s">
        <v>47</v>
      </c>
      <c r="J1015" s="4" t="s">
        <v>12</v>
      </c>
    </row>
    <row r="1016" spans="1:10" ht="26.1" customHeight="1" x14ac:dyDescent="0.25">
      <c r="A1016" s="10" t="s">
        <v>48</v>
      </c>
      <c r="B1016" s="12" t="s">
        <v>448</v>
      </c>
      <c r="C1016" s="10" t="s">
        <v>50</v>
      </c>
      <c r="D1016" s="10" t="s">
        <v>449</v>
      </c>
      <c r="E1016" s="45" t="s">
        <v>60</v>
      </c>
      <c r="F1016" s="45"/>
      <c r="G1016" s="11" t="s">
        <v>61</v>
      </c>
      <c r="H1016" s="15">
        <v>1</v>
      </c>
      <c r="I1016" s="13">
        <v>38.53</v>
      </c>
      <c r="J1016" s="13">
        <v>38.53</v>
      </c>
    </row>
    <row r="1017" spans="1:10" ht="26.1" customHeight="1" x14ac:dyDescent="0.25">
      <c r="A1017" s="17" t="s">
        <v>54</v>
      </c>
      <c r="B1017" s="19" t="s">
        <v>530</v>
      </c>
      <c r="C1017" s="17" t="s">
        <v>50</v>
      </c>
      <c r="D1017" s="17" t="s">
        <v>531</v>
      </c>
      <c r="E1017" s="48" t="s">
        <v>60</v>
      </c>
      <c r="F1017" s="48"/>
      <c r="G1017" s="18" t="s">
        <v>61</v>
      </c>
      <c r="H1017" s="21">
        <v>1</v>
      </c>
      <c r="I1017" s="20">
        <v>0.16</v>
      </c>
      <c r="J1017" s="20">
        <v>0.16</v>
      </c>
    </row>
    <row r="1018" spans="1:10" ht="26.1" customHeight="1" x14ac:dyDescent="0.25">
      <c r="A1018" s="22" t="s">
        <v>64</v>
      </c>
      <c r="B1018" s="24" t="s">
        <v>367</v>
      </c>
      <c r="C1018" s="22" t="s">
        <v>50</v>
      </c>
      <c r="D1018" s="22" t="s">
        <v>368</v>
      </c>
      <c r="E1018" s="46" t="s">
        <v>362</v>
      </c>
      <c r="F1018" s="46"/>
      <c r="G1018" s="23" t="s">
        <v>61</v>
      </c>
      <c r="H1018" s="26">
        <v>1</v>
      </c>
      <c r="I1018" s="25">
        <v>0.7</v>
      </c>
      <c r="J1018" s="25">
        <v>0.7</v>
      </c>
    </row>
    <row r="1019" spans="1:10" ht="26.1" customHeight="1" x14ac:dyDescent="0.25">
      <c r="A1019" s="22" t="s">
        <v>64</v>
      </c>
      <c r="B1019" s="24" t="s">
        <v>590</v>
      </c>
      <c r="C1019" s="22" t="s">
        <v>50</v>
      </c>
      <c r="D1019" s="22" t="s">
        <v>591</v>
      </c>
      <c r="E1019" s="46" t="s">
        <v>362</v>
      </c>
      <c r="F1019" s="46"/>
      <c r="G1019" s="23" t="s">
        <v>61</v>
      </c>
      <c r="H1019" s="26">
        <v>1</v>
      </c>
      <c r="I1019" s="25">
        <v>0.03</v>
      </c>
      <c r="J1019" s="25">
        <v>0.03</v>
      </c>
    </row>
    <row r="1020" spans="1:10" ht="26.1" customHeight="1" x14ac:dyDescent="0.25">
      <c r="A1020" s="22" t="s">
        <v>64</v>
      </c>
      <c r="B1020" s="24" t="s">
        <v>592</v>
      </c>
      <c r="C1020" s="22" t="s">
        <v>50</v>
      </c>
      <c r="D1020" s="22" t="s">
        <v>593</v>
      </c>
      <c r="E1020" s="46" t="s">
        <v>362</v>
      </c>
      <c r="F1020" s="46"/>
      <c r="G1020" s="23" t="s">
        <v>61</v>
      </c>
      <c r="H1020" s="26">
        <v>1</v>
      </c>
      <c r="I1020" s="25">
        <v>1.08</v>
      </c>
      <c r="J1020" s="25">
        <v>1.08</v>
      </c>
    </row>
    <row r="1021" spans="1:10" ht="26.1" customHeight="1" x14ac:dyDescent="0.25">
      <c r="A1021" s="22" t="s">
        <v>64</v>
      </c>
      <c r="B1021" s="24" t="s">
        <v>369</v>
      </c>
      <c r="C1021" s="22" t="s">
        <v>50</v>
      </c>
      <c r="D1021" s="22" t="s">
        <v>370</v>
      </c>
      <c r="E1021" s="46" t="s">
        <v>362</v>
      </c>
      <c r="F1021" s="46"/>
      <c r="G1021" s="23" t="s">
        <v>61</v>
      </c>
      <c r="H1021" s="26">
        <v>1</v>
      </c>
      <c r="I1021" s="25">
        <v>1.62</v>
      </c>
      <c r="J1021" s="25">
        <v>1.62</v>
      </c>
    </row>
    <row r="1022" spans="1:10" ht="26.1" customHeight="1" x14ac:dyDescent="0.25">
      <c r="A1022" s="22" t="s">
        <v>64</v>
      </c>
      <c r="B1022" s="24" t="s">
        <v>363</v>
      </c>
      <c r="C1022" s="22" t="s">
        <v>50</v>
      </c>
      <c r="D1022" s="22" t="s">
        <v>364</v>
      </c>
      <c r="E1022" s="46" t="s">
        <v>362</v>
      </c>
      <c r="F1022" s="46"/>
      <c r="G1022" s="23" t="s">
        <v>61</v>
      </c>
      <c r="H1022" s="26">
        <v>1</v>
      </c>
      <c r="I1022" s="25">
        <v>0.1</v>
      </c>
      <c r="J1022" s="25">
        <v>0.1</v>
      </c>
    </row>
    <row r="1023" spans="1:10" ht="24" customHeight="1" x14ac:dyDescent="0.25">
      <c r="A1023" s="22" t="s">
        <v>64</v>
      </c>
      <c r="B1023" s="24" t="s">
        <v>532</v>
      </c>
      <c r="C1023" s="22" t="s">
        <v>50</v>
      </c>
      <c r="D1023" s="22" t="s">
        <v>533</v>
      </c>
      <c r="E1023" s="46" t="s">
        <v>375</v>
      </c>
      <c r="F1023" s="46"/>
      <c r="G1023" s="23" t="s">
        <v>61</v>
      </c>
      <c r="H1023" s="26">
        <v>1</v>
      </c>
      <c r="I1023" s="25">
        <v>31.94</v>
      </c>
      <c r="J1023" s="25">
        <v>31.94</v>
      </c>
    </row>
    <row r="1024" spans="1:10" ht="26.1" customHeight="1" x14ac:dyDescent="0.25">
      <c r="A1024" s="22" t="s">
        <v>64</v>
      </c>
      <c r="B1024" s="24" t="s">
        <v>360</v>
      </c>
      <c r="C1024" s="22" t="s">
        <v>50</v>
      </c>
      <c r="D1024" s="22" t="s">
        <v>361</v>
      </c>
      <c r="E1024" s="46" t="s">
        <v>362</v>
      </c>
      <c r="F1024" s="46"/>
      <c r="G1024" s="23" t="s">
        <v>61</v>
      </c>
      <c r="H1024" s="26">
        <v>1</v>
      </c>
      <c r="I1024" s="25">
        <v>2.9</v>
      </c>
      <c r="J1024" s="25">
        <v>2.9</v>
      </c>
    </row>
    <row r="1025" spans="1:10" x14ac:dyDescent="0.25">
      <c r="A1025" s="34"/>
      <c r="B1025" s="34"/>
      <c r="C1025" s="34"/>
      <c r="D1025" s="34"/>
      <c r="E1025" s="34" t="s">
        <v>76</v>
      </c>
      <c r="F1025" s="35">
        <v>15.63</v>
      </c>
      <c r="G1025" s="34" t="s">
        <v>77</v>
      </c>
      <c r="H1025" s="35">
        <v>16.47</v>
      </c>
      <c r="I1025" s="34" t="s">
        <v>78</v>
      </c>
      <c r="J1025" s="35">
        <v>32.1</v>
      </c>
    </row>
    <row r="1026" spans="1:10" x14ac:dyDescent="0.25">
      <c r="A1026" s="34"/>
      <c r="B1026" s="34"/>
      <c r="C1026" s="34"/>
      <c r="D1026" s="34"/>
      <c r="E1026" s="34" t="s">
        <v>79</v>
      </c>
      <c r="F1026" s="35">
        <v>9.58</v>
      </c>
      <c r="G1026" s="34"/>
      <c r="H1026" s="47" t="s">
        <v>80</v>
      </c>
      <c r="I1026" s="47"/>
      <c r="J1026" s="35">
        <v>48.11</v>
      </c>
    </row>
    <row r="1027" spans="1:10" ht="0.9" customHeight="1" x14ac:dyDescent="0.25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</row>
    <row r="1028" spans="1:10" ht="18" customHeight="1" x14ac:dyDescent="0.25">
      <c r="A1028" s="2"/>
      <c r="B1028" s="4" t="s">
        <v>43</v>
      </c>
      <c r="C1028" s="2" t="s">
        <v>44</v>
      </c>
      <c r="D1028" s="2" t="s">
        <v>10</v>
      </c>
      <c r="E1028" s="42" t="s">
        <v>45</v>
      </c>
      <c r="F1028" s="42"/>
      <c r="G1028" s="3" t="s">
        <v>46</v>
      </c>
      <c r="H1028" s="4" t="s">
        <v>11</v>
      </c>
      <c r="I1028" s="4" t="s">
        <v>47</v>
      </c>
      <c r="J1028" s="4" t="s">
        <v>12</v>
      </c>
    </row>
    <row r="1029" spans="1:10" ht="24" customHeight="1" x14ac:dyDescent="0.25">
      <c r="A1029" s="10" t="s">
        <v>48</v>
      </c>
      <c r="B1029" s="12" t="s">
        <v>466</v>
      </c>
      <c r="C1029" s="10" t="s">
        <v>50</v>
      </c>
      <c r="D1029" s="10" t="s">
        <v>467</v>
      </c>
      <c r="E1029" s="45" t="s">
        <v>60</v>
      </c>
      <c r="F1029" s="45"/>
      <c r="G1029" s="11" t="s">
        <v>61</v>
      </c>
      <c r="H1029" s="15">
        <v>1</v>
      </c>
      <c r="I1029" s="13">
        <v>37.33</v>
      </c>
      <c r="J1029" s="13">
        <v>37.33</v>
      </c>
    </row>
    <row r="1030" spans="1:10" ht="26.1" customHeight="1" x14ac:dyDescent="0.25">
      <c r="A1030" s="17" t="s">
        <v>54</v>
      </c>
      <c r="B1030" s="19" t="s">
        <v>534</v>
      </c>
      <c r="C1030" s="17" t="s">
        <v>50</v>
      </c>
      <c r="D1030" s="17" t="s">
        <v>535</v>
      </c>
      <c r="E1030" s="48" t="s">
        <v>60</v>
      </c>
      <c r="F1030" s="48"/>
      <c r="G1030" s="18" t="s">
        <v>61</v>
      </c>
      <c r="H1030" s="21">
        <v>1</v>
      </c>
      <c r="I1030" s="20">
        <v>0.15</v>
      </c>
      <c r="J1030" s="20">
        <v>0.15</v>
      </c>
    </row>
    <row r="1031" spans="1:10" ht="26.1" customHeight="1" x14ac:dyDescent="0.25">
      <c r="A1031" s="22" t="s">
        <v>64</v>
      </c>
      <c r="B1031" s="24" t="s">
        <v>592</v>
      </c>
      <c r="C1031" s="22" t="s">
        <v>50</v>
      </c>
      <c r="D1031" s="22" t="s">
        <v>593</v>
      </c>
      <c r="E1031" s="46" t="s">
        <v>362</v>
      </c>
      <c r="F1031" s="46"/>
      <c r="G1031" s="23" t="s">
        <v>61</v>
      </c>
      <c r="H1031" s="26">
        <v>1</v>
      </c>
      <c r="I1031" s="25">
        <v>1.08</v>
      </c>
      <c r="J1031" s="25">
        <v>1.08</v>
      </c>
    </row>
    <row r="1032" spans="1:10" ht="26.1" customHeight="1" x14ac:dyDescent="0.25">
      <c r="A1032" s="22" t="s">
        <v>64</v>
      </c>
      <c r="B1032" s="24" t="s">
        <v>590</v>
      </c>
      <c r="C1032" s="22" t="s">
        <v>50</v>
      </c>
      <c r="D1032" s="22" t="s">
        <v>591</v>
      </c>
      <c r="E1032" s="46" t="s">
        <v>362</v>
      </c>
      <c r="F1032" s="46"/>
      <c r="G1032" s="23" t="s">
        <v>61</v>
      </c>
      <c r="H1032" s="26">
        <v>1</v>
      </c>
      <c r="I1032" s="25">
        <v>0.03</v>
      </c>
      <c r="J1032" s="25">
        <v>0.03</v>
      </c>
    </row>
    <row r="1033" spans="1:10" ht="26.1" customHeight="1" x14ac:dyDescent="0.25">
      <c r="A1033" s="22" t="s">
        <v>64</v>
      </c>
      <c r="B1033" s="24" t="s">
        <v>363</v>
      </c>
      <c r="C1033" s="22" t="s">
        <v>50</v>
      </c>
      <c r="D1033" s="22" t="s">
        <v>364</v>
      </c>
      <c r="E1033" s="46" t="s">
        <v>362</v>
      </c>
      <c r="F1033" s="46"/>
      <c r="G1033" s="23" t="s">
        <v>61</v>
      </c>
      <c r="H1033" s="26">
        <v>1</v>
      </c>
      <c r="I1033" s="25">
        <v>0.1</v>
      </c>
      <c r="J1033" s="25">
        <v>0.1</v>
      </c>
    </row>
    <row r="1034" spans="1:10" ht="24" customHeight="1" x14ac:dyDescent="0.25">
      <c r="A1034" s="22" t="s">
        <v>64</v>
      </c>
      <c r="B1034" s="24" t="s">
        <v>536</v>
      </c>
      <c r="C1034" s="22" t="s">
        <v>50</v>
      </c>
      <c r="D1034" s="22" t="s">
        <v>537</v>
      </c>
      <c r="E1034" s="46" t="s">
        <v>375</v>
      </c>
      <c r="F1034" s="46"/>
      <c r="G1034" s="23" t="s">
        <v>61</v>
      </c>
      <c r="H1034" s="26">
        <v>1</v>
      </c>
      <c r="I1034" s="25">
        <v>30.75</v>
      </c>
      <c r="J1034" s="25">
        <v>30.75</v>
      </c>
    </row>
    <row r="1035" spans="1:10" ht="26.1" customHeight="1" x14ac:dyDescent="0.25">
      <c r="A1035" s="22" t="s">
        <v>64</v>
      </c>
      <c r="B1035" s="24" t="s">
        <v>369</v>
      </c>
      <c r="C1035" s="22" t="s">
        <v>50</v>
      </c>
      <c r="D1035" s="22" t="s">
        <v>370</v>
      </c>
      <c r="E1035" s="46" t="s">
        <v>362</v>
      </c>
      <c r="F1035" s="46"/>
      <c r="G1035" s="23" t="s">
        <v>61</v>
      </c>
      <c r="H1035" s="26">
        <v>1</v>
      </c>
      <c r="I1035" s="25">
        <v>1.62</v>
      </c>
      <c r="J1035" s="25">
        <v>1.62</v>
      </c>
    </row>
    <row r="1036" spans="1:10" ht="26.1" customHeight="1" x14ac:dyDescent="0.25">
      <c r="A1036" s="22" t="s">
        <v>64</v>
      </c>
      <c r="B1036" s="24" t="s">
        <v>360</v>
      </c>
      <c r="C1036" s="22" t="s">
        <v>50</v>
      </c>
      <c r="D1036" s="22" t="s">
        <v>361</v>
      </c>
      <c r="E1036" s="46" t="s">
        <v>362</v>
      </c>
      <c r="F1036" s="46"/>
      <c r="G1036" s="23" t="s">
        <v>61</v>
      </c>
      <c r="H1036" s="26">
        <v>1</v>
      </c>
      <c r="I1036" s="25">
        <v>2.9</v>
      </c>
      <c r="J1036" s="25">
        <v>2.9</v>
      </c>
    </row>
    <row r="1037" spans="1:10" ht="26.1" customHeight="1" x14ac:dyDescent="0.25">
      <c r="A1037" s="22" t="s">
        <v>64</v>
      </c>
      <c r="B1037" s="24" t="s">
        <v>367</v>
      </c>
      <c r="C1037" s="22" t="s">
        <v>50</v>
      </c>
      <c r="D1037" s="22" t="s">
        <v>368</v>
      </c>
      <c r="E1037" s="46" t="s">
        <v>362</v>
      </c>
      <c r="F1037" s="46"/>
      <c r="G1037" s="23" t="s">
        <v>61</v>
      </c>
      <c r="H1037" s="26">
        <v>1</v>
      </c>
      <c r="I1037" s="25">
        <v>0.7</v>
      </c>
      <c r="J1037" s="25">
        <v>0.7</v>
      </c>
    </row>
    <row r="1038" spans="1:10" x14ac:dyDescent="0.25">
      <c r="A1038" s="34"/>
      <c r="B1038" s="34"/>
      <c r="C1038" s="34"/>
      <c r="D1038" s="34"/>
      <c r="E1038" s="34" t="s">
        <v>76</v>
      </c>
      <c r="F1038" s="35">
        <v>15.04</v>
      </c>
      <c r="G1038" s="34" t="s">
        <v>77</v>
      </c>
      <c r="H1038" s="35">
        <v>15.86</v>
      </c>
      <c r="I1038" s="34" t="s">
        <v>78</v>
      </c>
      <c r="J1038" s="35">
        <v>30.9</v>
      </c>
    </row>
    <row r="1039" spans="1:10" x14ac:dyDescent="0.25">
      <c r="A1039" s="34"/>
      <c r="B1039" s="34"/>
      <c r="C1039" s="34"/>
      <c r="D1039" s="34"/>
      <c r="E1039" s="34" t="s">
        <v>79</v>
      </c>
      <c r="F1039" s="35">
        <v>9.2799999999999994</v>
      </c>
      <c r="G1039" s="34"/>
      <c r="H1039" s="47" t="s">
        <v>80</v>
      </c>
      <c r="I1039" s="47"/>
      <c r="J1039" s="35">
        <v>46.61</v>
      </c>
    </row>
    <row r="1040" spans="1:10" ht="0.9" customHeight="1" x14ac:dyDescent="0.25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</row>
    <row r="1041" spans="1:10" ht="18" customHeight="1" x14ac:dyDescent="0.25">
      <c r="A1041" s="2"/>
      <c r="B1041" s="4" t="s">
        <v>43</v>
      </c>
      <c r="C1041" s="2" t="s">
        <v>44</v>
      </c>
      <c r="D1041" s="2" t="s">
        <v>10</v>
      </c>
      <c r="E1041" s="42" t="s">
        <v>45</v>
      </c>
      <c r="F1041" s="42"/>
      <c r="G1041" s="3" t="s">
        <v>46</v>
      </c>
      <c r="H1041" s="4" t="s">
        <v>11</v>
      </c>
      <c r="I1041" s="4" t="s">
        <v>47</v>
      </c>
      <c r="J1041" s="4" t="s">
        <v>12</v>
      </c>
    </row>
    <row r="1042" spans="1:10" ht="26.1" customHeight="1" x14ac:dyDescent="0.25">
      <c r="A1042" s="10" t="s">
        <v>48</v>
      </c>
      <c r="B1042" s="12" t="s">
        <v>396</v>
      </c>
      <c r="C1042" s="10" t="s">
        <v>50</v>
      </c>
      <c r="D1042" s="10" t="s">
        <v>397</v>
      </c>
      <c r="E1042" s="45" t="s">
        <v>60</v>
      </c>
      <c r="F1042" s="45"/>
      <c r="G1042" s="11" t="s">
        <v>61</v>
      </c>
      <c r="H1042" s="15">
        <v>1</v>
      </c>
      <c r="I1042" s="13">
        <v>23.81</v>
      </c>
      <c r="J1042" s="13">
        <v>23.81</v>
      </c>
    </row>
    <row r="1043" spans="1:10" ht="39" customHeight="1" x14ac:dyDescent="0.25">
      <c r="A1043" s="17" t="s">
        <v>54</v>
      </c>
      <c r="B1043" s="19" t="s">
        <v>538</v>
      </c>
      <c r="C1043" s="17" t="s">
        <v>50</v>
      </c>
      <c r="D1043" s="17" t="s">
        <v>539</v>
      </c>
      <c r="E1043" s="48" t="s">
        <v>60</v>
      </c>
      <c r="F1043" s="48"/>
      <c r="G1043" s="18" t="s">
        <v>61</v>
      </c>
      <c r="H1043" s="21">
        <v>1</v>
      </c>
      <c r="I1043" s="20">
        <v>0.14000000000000001</v>
      </c>
      <c r="J1043" s="20">
        <v>0.14000000000000001</v>
      </c>
    </row>
    <row r="1044" spans="1:10" ht="26.1" customHeight="1" x14ac:dyDescent="0.25">
      <c r="A1044" s="22" t="s">
        <v>64</v>
      </c>
      <c r="B1044" s="24" t="s">
        <v>540</v>
      </c>
      <c r="C1044" s="22" t="s">
        <v>50</v>
      </c>
      <c r="D1044" s="22" t="s">
        <v>541</v>
      </c>
      <c r="E1044" s="46" t="s">
        <v>375</v>
      </c>
      <c r="F1044" s="46"/>
      <c r="G1044" s="23" t="s">
        <v>61</v>
      </c>
      <c r="H1044" s="26">
        <v>1</v>
      </c>
      <c r="I1044" s="25">
        <v>17.239999999999998</v>
      </c>
      <c r="J1044" s="25">
        <v>17.239999999999998</v>
      </c>
    </row>
    <row r="1045" spans="1:10" ht="26.1" customHeight="1" x14ac:dyDescent="0.25">
      <c r="A1045" s="22" t="s">
        <v>64</v>
      </c>
      <c r="B1045" s="24" t="s">
        <v>367</v>
      </c>
      <c r="C1045" s="22" t="s">
        <v>50</v>
      </c>
      <c r="D1045" s="22" t="s">
        <v>368</v>
      </c>
      <c r="E1045" s="46" t="s">
        <v>362</v>
      </c>
      <c r="F1045" s="46"/>
      <c r="G1045" s="23" t="s">
        <v>61</v>
      </c>
      <c r="H1045" s="26">
        <v>1</v>
      </c>
      <c r="I1045" s="25">
        <v>0.7</v>
      </c>
      <c r="J1045" s="25">
        <v>0.7</v>
      </c>
    </row>
    <row r="1046" spans="1:10" ht="26.1" customHeight="1" x14ac:dyDescent="0.25">
      <c r="A1046" s="22" t="s">
        <v>64</v>
      </c>
      <c r="B1046" s="24" t="s">
        <v>592</v>
      </c>
      <c r="C1046" s="22" t="s">
        <v>50</v>
      </c>
      <c r="D1046" s="22" t="s">
        <v>593</v>
      </c>
      <c r="E1046" s="46" t="s">
        <v>362</v>
      </c>
      <c r="F1046" s="46"/>
      <c r="G1046" s="23" t="s">
        <v>61</v>
      </c>
      <c r="H1046" s="26">
        <v>1</v>
      </c>
      <c r="I1046" s="25">
        <v>1.08</v>
      </c>
      <c r="J1046" s="25">
        <v>1.08</v>
      </c>
    </row>
    <row r="1047" spans="1:10" ht="26.1" customHeight="1" x14ac:dyDescent="0.25">
      <c r="A1047" s="22" t="s">
        <v>64</v>
      </c>
      <c r="B1047" s="24" t="s">
        <v>360</v>
      </c>
      <c r="C1047" s="22" t="s">
        <v>50</v>
      </c>
      <c r="D1047" s="22" t="s">
        <v>361</v>
      </c>
      <c r="E1047" s="46" t="s">
        <v>362</v>
      </c>
      <c r="F1047" s="46"/>
      <c r="G1047" s="23" t="s">
        <v>61</v>
      </c>
      <c r="H1047" s="26">
        <v>1</v>
      </c>
      <c r="I1047" s="25">
        <v>2.9</v>
      </c>
      <c r="J1047" s="25">
        <v>2.9</v>
      </c>
    </row>
    <row r="1048" spans="1:10" ht="26.1" customHeight="1" x14ac:dyDescent="0.25">
      <c r="A1048" s="22" t="s">
        <v>64</v>
      </c>
      <c r="B1048" s="24" t="s">
        <v>590</v>
      </c>
      <c r="C1048" s="22" t="s">
        <v>50</v>
      </c>
      <c r="D1048" s="22" t="s">
        <v>591</v>
      </c>
      <c r="E1048" s="46" t="s">
        <v>362</v>
      </c>
      <c r="F1048" s="46"/>
      <c r="G1048" s="23" t="s">
        <v>61</v>
      </c>
      <c r="H1048" s="26">
        <v>1</v>
      </c>
      <c r="I1048" s="25">
        <v>0.03</v>
      </c>
      <c r="J1048" s="25">
        <v>0.03</v>
      </c>
    </row>
    <row r="1049" spans="1:10" ht="26.1" customHeight="1" x14ac:dyDescent="0.25">
      <c r="A1049" s="22" t="s">
        <v>64</v>
      </c>
      <c r="B1049" s="24" t="s">
        <v>369</v>
      </c>
      <c r="C1049" s="22" t="s">
        <v>50</v>
      </c>
      <c r="D1049" s="22" t="s">
        <v>370</v>
      </c>
      <c r="E1049" s="46" t="s">
        <v>362</v>
      </c>
      <c r="F1049" s="46"/>
      <c r="G1049" s="23" t="s">
        <v>61</v>
      </c>
      <c r="H1049" s="26">
        <v>1</v>
      </c>
      <c r="I1049" s="25">
        <v>1.62</v>
      </c>
      <c r="J1049" s="25">
        <v>1.62</v>
      </c>
    </row>
    <row r="1050" spans="1:10" ht="26.1" customHeight="1" x14ac:dyDescent="0.25">
      <c r="A1050" s="22" t="s">
        <v>64</v>
      </c>
      <c r="B1050" s="24" t="s">
        <v>363</v>
      </c>
      <c r="C1050" s="22" t="s">
        <v>50</v>
      </c>
      <c r="D1050" s="22" t="s">
        <v>364</v>
      </c>
      <c r="E1050" s="46" t="s">
        <v>362</v>
      </c>
      <c r="F1050" s="46"/>
      <c r="G1050" s="23" t="s">
        <v>61</v>
      </c>
      <c r="H1050" s="26">
        <v>1</v>
      </c>
      <c r="I1050" s="25">
        <v>0.1</v>
      </c>
      <c r="J1050" s="25">
        <v>0.1</v>
      </c>
    </row>
    <row r="1051" spans="1:10" x14ac:dyDescent="0.25">
      <c r="A1051" s="34"/>
      <c r="B1051" s="34"/>
      <c r="C1051" s="34"/>
      <c r="D1051" s="34"/>
      <c r="E1051" s="34" t="s">
        <v>76</v>
      </c>
      <c r="F1051" s="35">
        <v>8.4600000000000009</v>
      </c>
      <c r="G1051" s="34" t="s">
        <v>77</v>
      </c>
      <c r="H1051" s="35">
        <v>8.92</v>
      </c>
      <c r="I1051" s="34" t="s">
        <v>78</v>
      </c>
      <c r="J1051" s="35">
        <v>17.38</v>
      </c>
    </row>
    <row r="1052" spans="1:10" x14ac:dyDescent="0.25">
      <c r="A1052" s="34"/>
      <c r="B1052" s="34"/>
      <c r="C1052" s="34"/>
      <c r="D1052" s="34"/>
      <c r="E1052" s="34" t="s">
        <v>79</v>
      </c>
      <c r="F1052" s="35">
        <v>5.92</v>
      </c>
      <c r="G1052" s="34"/>
      <c r="H1052" s="47" t="s">
        <v>80</v>
      </c>
      <c r="I1052" s="47"/>
      <c r="J1052" s="35">
        <v>29.73</v>
      </c>
    </row>
    <row r="1053" spans="1:10" ht="0.9" customHeight="1" x14ac:dyDescent="0.25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</row>
    <row r="1054" spans="1:10" ht="18" customHeight="1" x14ac:dyDescent="0.25">
      <c r="A1054" s="2"/>
      <c r="B1054" s="4" t="s">
        <v>43</v>
      </c>
      <c r="C1054" s="2" t="s">
        <v>44</v>
      </c>
      <c r="D1054" s="2" t="s">
        <v>10</v>
      </c>
      <c r="E1054" s="42" t="s">
        <v>45</v>
      </c>
      <c r="F1054" s="42"/>
      <c r="G1054" s="3" t="s">
        <v>46</v>
      </c>
      <c r="H1054" s="4" t="s">
        <v>11</v>
      </c>
      <c r="I1054" s="4" t="s">
        <v>47</v>
      </c>
      <c r="J1054" s="4" t="s">
        <v>12</v>
      </c>
    </row>
    <row r="1055" spans="1:10" ht="26.1" customHeight="1" x14ac:dyDescent="0.25">
      <c r="A1055" s="10" t="s">
        <v>48</v>
      </c>
      <c r="B1055" s="12" t="s">
        <v>570</v>
      </c>
      <c r="C1055" s="10" t="s">
        <v>50</v>
      </c>
      <c r="D1055" s="10" t="s">
        <v>571</v>
      </c>
      <c r="E1055" s="45" t="s">
        <v>60</v>
      </c>
      <c r="F1055" s="45"/>
      <c r="G1055" s="11" t="s">
        <v>61</v>
      </c>
      <c r="H1055" s="15">
        <v>1</v>
      </c>
      <c r="I1055" s="13">
        <v>28.97</v>
      </c>
      <c r="J1055" s="13">
        <v>28.97</v>
      </c>
    </row>
    <row r="1056" spans="1:10" ht="26.1" customHeight="1" x14ac:dyDescent="0.25">
      <c r="A1056" s="17" t="s">
        <v>54</v>
      </c>
      <c r="B1056" s="19" t="s">
        <v>542</v>
      </c>
      <c r="C1056" s="17" t="s">
        <v>50</v>
      </c>
      <c r="D1056" s="17" t="s">
        <v>543</v>
      </c>
      <c r="E1056" s="48" t="s">
        <v>60</v>
      </c>
      <c r="F1056" s="48"/>
      <c r="G1056" s="18" t="s">
        <v>61</v>
      </c>
      <c r="H1056" s="21">
        <v>1</v>
      </c>
      <c r="I1056" s="20">
        <v>0.25</v>
      </c>
      <c r="J1056" s="20">
        <v>0.25</v>
      </c>
    </row>
    <row r="1057" spans="1:10" ht="26.1" customHeight="1" x14ac:dyDescent="0.25">
      <c r="A1057" s="22" t="s">
        <v>64</v>
      </c>
      <c r="B1057" s="24" t="s">
        <v>360</v>
      </c>
      <c r="C1057" s="22" t="s">
        <v>50</v>
      </c>
      <c r="D1057" s="22" t="s">
        <v>361</v>
      </c>
      <c r="E1057" s="46" t="s">
        <v>362</v>
      </c>
      <c r="F1057" s="46"/>
      <c r="G1057" s="23" t="s">
        <v>61</v>
      </c>
      <c r="H1057" s="26">
        <v>1</v>
      </c>
      <c r="I1057" s="25">
        <v>2.9</v>
      </c>
      <c r="J1057" s="25">
        <v>2.9</v>
      </c>
    </row>
    <row r="1058" spans="1:10" ht="26.1" customHeight="1" x14ac:dyDescent="0.25">
      <c r="A1058" s="22" t="s">
        <v>64</v>
      </c>
      <c r="B1058" s="24" t="s">
        <v>369</v>
      </c>
      <c r="C1058" s="22" t="s">
        <v>50</v>
      </c>
      <c r="D1058" s="22" t="s">
        <v>370</v>
      </c>
      <c r="E1058" s="46" t="s">
        <v>362</v>
      </c>
      <c r="F1058" s="46"/>
      <c r="G1058" s="23" t="s">
        <v>61</v>
      </c>
      <c r="H1058" s="26">
        <v>1</v>
      </c>
      <c r="I1058" s="25">
        <v>1.62</v>
      </c>
      <c r="J1058" s="25">
        <v>1.62</v>
      </c>
    </row>
    <row r="1059" spans="1:10" ht="26.1" customHeight="1" x14ac:dyDescent="0.25">
      <c r="A1059" s="22" t="s">
        <v>64</v>
      </c>
      <c r="B1059" s="24" t="s">
        <v>590</v>
      </c>
      <c r="C1059" s="22" t="s">
        <v>50</v>
      </c>
      <c r="D1059" s="22" t="s">
        <v>591</v>
      </c>
      <c r="E1059" s="46" t="s">
        <v>362</v>
      </c>
      <c r="F1059" s="46"/>
      <c r="G1059" s="23" t="s">
        <v>61</v>
      </c>
      <c r="H1059" s="26">
        <v>1</v>
      </c>
      <c r="I1059" s="25">
        <v>0.03</v>
      </c>
      <c r="J1059" s="25">
        <v>0.03</v>
      </c>
    </row>
    <row r="1060" spans="1:10" ht="26.1" customHeight="1" x14ac:dyDescent="0.25">
      <c r="A1060" s="22" t="s">
        <v>64</v>
      </c>
      <c r="B1060" s="24" t="s">
        <v>363</v>
      </c>
      <c r="C1060" s="22" t="s">
        <v>50</v>
      </c>
      <c r="D1060" s="22" t="s">
        <v>364</v>
      </c>
      <c r="E1060" s="46" t="s">
        <v>362</v>
      </c>
      <c r="F1060" s="46"/>
      <c r="G1060" s="23" t="s">
        <v>61</v>
      </c>
      <c r="H1060" s="26">
        <v>1</v>
      </c>
      <c r="I1060" s="25">
        <v>0.1</v>
      </c>
      <c r="J1060" s="25">
        <v>0.1</v>
      </c>
    </row>
    <row r="1061" spans="1:10" ht="24" customHeight="1" x14ac:dyDescent="0.25">
      <c r="A1061" s="22" t="s">
        <v>64</v>
      </c>
      <c r="B1061" s="24" t="s">
        <v>544</v>
      </c>
      <c r="C1061" s="22" t="s">
        <v>50</v>
      </c>
      <c r="D1061" s="22" t="s">
        <v>545</v>
      </c>
      <c r="E1061" s="46" t="s">
        <v>375</v>
      </c>
      <c r="F1061" s="46"/>
      <c r="G1061" s="23" t="s">
        <v>61</v>
      </c>
      <c r="H1061" s="26">
        <v>1</v>
      </c>
      <c r="I1061" s="25">
        <v>22.29</v>
      </c>
      <c r="J1061" s="25">
        <v>22.29</v>
      </c>
    </row>
    <row r="1062" spans="1:10" ht="26.1" customHeight="1" x14ac:dyDescent="0.25">
      <c r="A1062" s="22" t="s">
        <v>64</v>
      </c>
      <c r="B1062" s="24" t="s">
        <v>367</v>
      </c>
      <c r="C1062" s="22" t="s">
        <v>50</v>
      </c>
      <c r="D1062" s="22" t="s">
        <v>368</v>
      </c>
      <c r="E1062" s="46" t="s">
        <v>362</v>
      </c>
      <c r="F1062" s="46"/>
      <c r="G1062" s="23" t="s">
        <v>61</v>
      </c>
      <c r="H1062" s="26">
        <v>1</v>
      </c>
      <c r="I1062" s="25">
        <v>0.7</v>
      </c>
      <c r="J1062" s="25">
        <v>0.7</v>
      </c>
    </row>
    <row r="1063" spans="1:10" ht="26.1" customHeight="1" x14ac:dyDescent="0.25">
      <c r="A1063" s="22" t="s">
        <v>64</v>
      </c>
      <c r="B1063" s="24" t="s">
        <v>592</v>
      </c>
      <c r="C1063" s="22" t="s">
        <v>50</v>
      </c>
      <c r="D1063" s="22" t="s">
        <v>593</v>
      </c>
      <c r="E1063" s="46" t="s">
        <v>362</v>
      </c>
      <c r="F1063" s="46"/>
      <c r="G1063" s="23" t="s">
        <v>61</v>
      </c>
      <c r="H1063" s="26">
        <v>1</v>
      </c>
      <c r="I1063" s="25">
        <v>1.08</v>
      </c>
      <c r="J1063" s="25">
        <v>1.08</v>
      </c>
    </row>
    <row r="1064" spans="1:10" x14ac:dyDescent="0.25">
      <c r="A1064" s="34"/>
      <c r="B1064" s="34"/>
      <c r="C1064" s="34"/>
      <c r="D1064" s="34"/>
      <c r="E1064" s="34" t="s">
        <v>76</v>
      </c>
      <c r="F1064" s="35">
        <v>10.97</v>
      </c>
      <c r="G1064" s="34" t="s">
        <v>77</v>
      </c>
      <c r="H1064" s="35">
        <v>11.57</v>
      </c>
      <c r="I1064" s="34" t="s">
        <v>78</v>
      </c>
      <c r="J1064" s="35">
        <v>22.54</v>
      </c>
    </row>
    <row r="1065" spans="1:10" x14ac:dyDescent="0.25">
      <c r="A1065" s="34"/>
      <c r="B1065" s="34"/>
      <c r="C1065" s="34"/>
      <c r="D1065" s="34"/>
      <c r="E1065" s="34" t="s">
        <v>79</v>
      </c>
      <c r="F1065" s="35">
        <v>7.2</v>
      </c>
      <c r="G1065" s="34"/>
      <c r="H1065" s="47" t="s">
        <v>80</v>
      </c>
      <c r="I1065" s="47"/>
      <c r="J1065" s="35">
        <v>36.17</v>
      </c>
    </row>
    <row r="1066" spans="1:10" ht="0.9" customHeight="1" x14ac:dyDescent="0.25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</row>
    <row r="1067" spans="1:10" ht="18" customHeight="1" x14ac:dyDescent="0.25">
      <c r="A1067" s="2"/>
      <c r="B1067" s="4" t="s">
        <v>43</v>
      </c>
      <c r="C1067" s="2" t="s">
        <v>44</v>
      </c>
      <c r="D1067" s="2" t="s">
        <v>10</v>
      </c>
      <c r="E1067" s="42" t="s">
        <v>45</v>
      </c>
      <c r="F1067" s="42"/>
      <c r="G1067" s="3" t="s">
        <v>46</v>
      </c>
      <c r="H1067" s="4" t="s">
        <v>11</v>
      </c>
      <c r="I1067" s="4" t="s">
        <v>47</v>
      </c>
      <c r="J1067" s="4" t="s">
        <v>12</v>
      </c>
    </row>
    <row r="1068" spans="1:10" ht="26.1" customHeight="1" x14ac:dyDescent="0.25">
      <c r="A1068" s="10" t="s">
        <v>48</v>
      </c>
      <c r="B1068" s="12" t="s">
        <v>496</v>
      </c>
      <c r="C1068" s="10" t="s">
        <v>50</v>
      </c>
      <c r="D1068" s="10" t="s">
        <v>497</v>
      </c>
      <c r="E1068" s="45" t="s">
        <v>60</v>
      </c>
      <c r="F1068" s="45"/>
      <c r="G1068" s="11" t="s">
        <v>61</v>
      </c>
      <c r="H1068" s="15">
        <v>1</v>
      </c>
      <c r="I1068" s="13">
        <v>26.17</v>
      </c>
      <c r="J1068" s="13">
        <v>26.17</v>
      </c>
    </row>
    <row r="1069" spans="1:10" ht="26.1" customHeight="1" x14ac:dyDescent="0.25">
      <c r="A1069" s="17" t="s">
        <v>54</v>
      </c>
      <c r="B1069" s="19" t="s">
        <v>546</v>
      </c>
      <c r="C1069" s="17" t="s">
        <v>50</v>
      </c>
      <c r="D1069" s="17" t="s">
        <v>547</v>
      </c>
      <c r="E1069" s="48" t="s">
        <v>60</v>
      </c>
      <c r="F1069" s="48"/>
      <c r="G1069" s="18" t="s">
        <v>61</v>
      </c>
      <c r="H1069" s="21">
        <v>1</v>
      </c>
      <c r="I1069" s="20">
        <v>0.22</v>
      </c>
      <c r="J1069" s="20">
        <v>0.22</v>
      </c>
    </row>
    <row r="1070" spans="1:10" ht="26.1" customHeight="1" x14ac:dyDescent="0.25">
      <c r="A1070" s="22" t="s">
        <v>64</v>
      </c>
      <c r="B1070" s="24" t="s">
        <v>363</v>
      </c>
      <c r="C1070" s="22" t="s">
        <v>50</v>
      </c>
      <c r="D1070" s="22" t="s">
        <v>364</v>
      </c>
      <c r="E1070" s="46" t="s">
        <v>362</v>
      </c>
      <c r="F1070" s="46"/>
      <c r="G1070" s="23" t="s">
        <v>61</v>
      </c>
      <c r="H1070" s="26">
        <v>1</v>
      </c>
      <c r="I1070" s="25">
        <v>0.1</v>
      </c>
      <c r="J1070" s="25">
        <v>0.1</v>
      </c>
    </row>
    <row r="1071" spans="1:10" ht="26.1" customHeight="1" x14ac:dyDescent="0.25">
      <c r="A1071" s="22" t="s">
        <v>64</v>
      </c>
      <c r="B1071" s="24" t="s">
        <v>548</v>
      </c>
      <c r="C1071" s="22" t="s">
        <v>50</v>
      </c>
      <c r="D1071" s="22" t="s">
        <v>549</v>
      </c>
      <c r="E1071" s="46" t="s">
        <v>375</v>
      </c>
      <c r="F1071" s="46"/>
      <c r="G1071" s="23" t="s">
        <v>61</v>
      </c>
      <c r="H1071" s="26">
        <v>1</v>
      </c>
      <c r="I1071" s="25">
        <v>19.52</v>
      </c>
      <c r="J1071" s="25">
        <v>19.52</v>
      </c>
    </row>
    <row r="1072" spans="1:10" ht="26.1" customHeight="1" x14ac:dyDescent="0.25">
      <c r="A1072" s="22" t="s">
        <v>64</v>
      </c>
      <c r="B1072" s="24" t="s">
        <v>360</v>
      </c>
      <c r="C1072" s="22" t="s">
        <v>50</v>
      </c>
      <c r="D1072" s="22" t="s">
        <v>361</v>
      </c>
      <c r="E1072" s="46" t="s">
        <v>362</v>
      </c>
      <c r="F1072" s="46"/>
      <c r="G1072" s="23" t="s">
        <v>61</v>
      </c>
      <c r="H1072" s="26">
        <v>1</v>
      </c>
      <c r="I1072" s="25">
        <v>2.9</v>
      </c>
      <c r="J1072" s="25">
        <v>2.9</v>
      </c>
    </row>
    <row r="1073" spans="1:10" ht="26.1" customHeight="1" x14ac:dyDescent="0.25">
      <c r="A1073" s="22" t="s">
        <v>64</v>
      </c>
      <c r="B1073" s="24" t="s">
        <v>369</v>
      </c>
      <c r="C1073" s="22" t="s">
        <v>50</v>
      </c>
      <c r="D1073" s="22" t="s">
        <v>370</v>
      </c>
      <c r="E1073" s="46" t="s">
        <v>362</v>
      </c>
      <c r="F1073" s="46"/>
      <c r="G1073" s="23" t="s">
        <v>61</v>
      </c>
      <c r="H1073" s="26">
        <v>1</v>
      </c>
      <c r="I1073" s="25">
        <v>1.62</v>
      </c>
      <c r="J1073" s="25">
        <v>1.62</v>
      </c>
    </row>
    <row r="1074" spans="1:10" ht="26.1" customHeight="1" x14ac:dyDescent="0.25">
      <c r="A1074" s="22" t="s">
        <v>64</v>
      </c>
      <c r="B1074" s="24" t="s">
        <v>592</v>
      </c>
      <c r="C1074" s="22" t="s">
        <v>50</v>
      </c>
      <c r="D1074" s="22" t="s">
        <v>593</v>
      </c>
      <c r="E1074" s="46" t="s">
        <v>362</v>
      </c>
      <c r="F1074" s="46"/>
      <c r="G1074" s="23" t="s">
        <v>61</v>
      </c>
      <c r="H1074" s="26">
        <v>1</v>
      </c>
      <c r="I1074" s="25">
        <v>1.08</v>
      </c>
      <c r="J1074" s="25">
        <v>1.08</v>
      </c>
    </row>
    <row r="1075" spans="1:10" ht="26.1" customHeight="1" x14ac:dyDescent="0.25">
      <c r="A1075" s="22" t="s">
        <v>64</v>
      </c>
      <c r="B1075" s="24" t="s">
        <v>590</v>
      </c>
      <c r="C1075" s="22" t="s">
        <v>50</v>
      </c>
      <c r="D1075" s="22" t="s">
        <v>591</v>
      </c>
      <c r="E1075" s="46" t="s">
        <v>362</v>
      </c>
      <c r="F1075" s="46"/>
      <c r="G1075" s="23" t="s">
        <v>61</v>
      </c>
      <c r="H1075" s="26">
        <v>1</v>
      </c>
      <c r="I1075" s="25">
        <v>0.03</v>
      </c>
      <c r="J1075" s="25">
        <v>0.03</v>
      </c>
    </row>
    <row r="1076" spans="1:10" ht="26.1" customHeight="1" x14ac:dyDescent="0.25">
      <c r="A1076" s="22" t="s">
        <v>64</v>
      </c>
      <c r="B1076" s="24" t="s">
        <v>367</v>
      </c>
      <c r="C1076" s="22" t="s">
        <v>50</v>
      </c>
      <c r="D1076" s="22" t="s">
        <v>368</v>
      </c>
      <c r="E1076" s="46" t="s">
        <v>362</v>
      </c>
      <c r="F1076" s="46"/>
      <c r="G1076" s="23" t="s">
        <v>61</v>
      </c>
      <c r="H1076" s="26">
        <v>1</v>
      </c>
      <c r="I1076" s="25">
        <v>0.7</v>
      </c>
      <c r="J1076" s="25">
        <v>0.7</v>
      </c>
    </row>
    <row r="1077" spans="1:10" x14ac:dyDescent="0.25">
      <c r="A1077" s="34"/>
      <c r="B1077" s="34"/>
      <c r="C1077" s="34"/>
      <c r="D1077" s="34"/>
      <c r="E1077" s="34" t="s">
        <v>76</v>
      </c>
      <c r="F1077" s="35">
        <v>9.61</v>
      </c>
      <c r="G1077" s="34" t="s">
        <v>77</v>
      </c>
      <c r="H1077" s="35">
        <v>10.130000000000001</v>
      </c>
      <c r="I1077" s="34" t="s">
        <v>78</v>
      </c>
      <c r="J1077" s="35">
        <v>19.739999999999998</v>
      </c>
    </row>
    <row r="1078" spans="1:10" x14ac:dyDescent="0.25">
      <c r="A1078" s="34"/>
      <c r="B1078" s="34"/>
      <c r="C1078" s="34"/>
      <c r="D1078" s="34"/>
      <c r="E1078" s="34" t="s">
        <v>79</v>
      </c>
      <c r="F1078" s="35">
        <v>6.5</v>
      </c>
      <c r="G1078" s="34"/>
      <c r="H1078" s="47" t="s">
        <v>80</v>
      </c>
      <c r="I1078" s="47"/>
      <c r="J1078" s="35">
        <v>32.67</v>
      </c>
    </row>
    <row r="1079" spans="1:10" ht="0.9" customHeight="1" x14ac:dyDescent="0.25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</row>
    <row r="1080" spans="1:10" ht="18" customHeight="1" x14ac:dyDescent="0.25">
      <c r="A1080" s="2"/>
      <c r="B1080" s="4" t="s">
        <v>43</v>
      </c>
      <c r="C1080" s="2" t="s">
        <v>44</v>
      </c>
      <c r="D1080" s="2" t="s">
        <v>10</v>
      </c>
      <c r="E1080" s="42" t="s">
        <v>45</v>
      </c>
      <c r="F1080" s="42"/>
      <c r="G1080" s="3" t="s">
        <v>46</v>
      </c>
      <c r="H1080" s="4" t="s">
        <v>11</v>
      </c>
      <c r="I1080" s="4" t="s">
        <v>47</v>
      </c>
      <c r="J1080" s="4" t="s">
        <v>12</v>
      </c>
    </row>
    <row r="1081" spans="1:10" ht="24" customHeight="1" x14ac:dyDescent="0.25">
      <c r="A1081" s="10" t="s">
        <v>48</v>
      </c>
      <c r="B1081" s="12" t="s">
        <v>121</v>
      </c>
      <c r="C1081" s="10" t="s">
        <v>50</v>
      </c>
      <c r="D1081" s="10" t="s">
        <v>122</v>
      </c>
      <c r="E1081" s="45" t="s">
        <v>60</v>
      </c>
      <c r="F1081" s="45"/>
      <c r="G1081" s="11" t="s">
        <v>61</v>
      </c>
      <c r="H1081" s="15">
        <v>1</v>
      </c>
      <c r="I1081" s="13">
        <v>30.54</v>
      </c>
      <c r="J1081" s="13">
        <v>30.54</v>
      </c>
    </row>
    <row r="1082" spans="1:10" ht="26.1" customHeight="1" x14ac:dyDescent="0.25">
      <c r="A1082" s="17" t="s">
        <v>54</v>
      </c>
      <c r="B1082" s="19" t="s">
        <v>550</v>
      </c>
      <c r="C1082" s="17" t="s">
        <v>50</v>
      </c>
      <c r="D1082" s="17" t="s">
        <v>551</v>
      </c>
      <c r="E1082" s="48" t="s">
        <v>60</v>
      </c>
      <c r="F1082" s="48"/>
      <c r="G1082" s="18" t="s">
        <v>61</v>
      </c>
      <c r="H1082" s="21">
        <v>1</v>
      </c>
      <c r="I1082" s="20">
        <v>0.47</v>
      </c>
      <c r="J1082" s="20">
        <v>0.47</v>
      </c>
    </row>
    <row r="1083" spans="1:10" ht="24" customHeight="1" x14ac:dyDescent="0.25">
      <c r="A1083" s="22" t="s">
        <v>64</v>
      </c>
      <c r="B1083" s="24" t="s">
        <v>552</v>
      </c>
      <c r="C1083" s="22" t="s">
        <v>50</v>
      </c>
      <c r="D1083" s="22" t="s">
        <v>553</v>
      </c>
      <c r="E1083" s="46" t="s">
        <v>375</v>
      </c>
      <c r="F1083" s="46"/>
      <c r="G1083" s="23" t="s">
        <v>61</v>
      </c>
      <c r="H1083" s="26">
        <v>1</v>
      </c>
      <c r="I1083" s="25">
        <v>22.29</v>
      </c>
      <c r="J1083" s="25">
        <v>22.29</v>
      </c>
    </row>
    <row r="1084" spans="1:10" ht="26.1" customHeight="1" x14ac:dyDescent="0.25">
      <c r="A1084" s="22" t="s">
        <v>64</v>
      </c>
      <c r="B1084" s="24" t="s">
        <v>369</v>
      </c>
      <c r="C1084" s="22" t="s">
        <v>50</v>
      </c>
      <c r="D1084" s="22" t="s">
        <v>370</v>
      </c>
      <c r="E1084" s="46" t="s">
        <v>362</v>
      </c>
      <c r="F1084" s="46"/>
      <c r="G1084" s="23" t="s">
        <v>61</v>
      </c>
      <c r="H1084" s="26">
        <v>1</v>
      </c>
      <c r="I1084" s="25">
        <v>1.62</v>
      </c>
      <c r="J1084" s="25">
        <v>1.62</v>
      </c>
    </row>
    <row r="1085" spans="1:10" ht="26.1" customHeight="1" x14ac:dyDescent="0.25">
      <c r="A1085" s="22" t="s">
        <v>64</v>
      </c>
      <c r="B1085" s="24" t="s">
        <v>367</v>
      </c>
      <c r="C1085" s="22" t="s">
        <v>50</v>
      </c>
      <c r="D1085" s="22" t="s">
        <v>368</v>
      </c>
      <c r="E1085" s="46" t="s">
        <v>362</v>
      </c>
      <c r="F1085" s="46"/>
      <c r="G1085" s="23" t="s">
        <v>61</v>
      </c>
      <c r="H1085" s="26">
        <v>1</v>
      </c>
      <c r="I1085" s="25">
        <v>0.7</v>
      </c>
      <c r="J1085" s="25">
        <v>0.7</v>
      </c>
    </row>
    <row r="1086" spans="1:10" ht="26.1" customHeight="1" x14ac:dyDescent="0.25">
      <c r="A1086" s="22" t="s">
        <v>64</v>
      </c>
      <c r="B1086" s="24" t="s">
        <v>363</v>
      </c>
      <c r="C1086" s="22" t="s">
        <v>50</v>
      </c>
      <c r="D1086" s="22" t="s">
        <v>364</v>
      </c>
      <c r="E1086" s="46" t="s">
        <v>362</v>
      </c>
      <c r="F1086" s="46"/>
      <c r="G1086" s="23" t="s">
        <v>61</v>
      </c>
      <c r="H1086" s="26">
        <v>1</v>
      </c>
      <c r="I1086" s="25">
        <v>0.1</v>
      </c>
      <c r="J1086" s="25">
        <v>0.1</v>
      </c>
    </row>
    <row r="1087" spans="1:10" ht="26.1" customHeight="1" x14ac:dyDescent="0.25">
      <c r="A1087" s="22" t="s">
        <v>64</v>
      </c>
      <c r="B1087" s="24" t="s">
        <v>371</v>
      </c>
      <c r="C1087" s="22" t="s">
        <v>50</v>
      </c>
      <c r="D1087" s="22" t="s">
        <v>372</v>
      </c>
      <c r="E1087" s="46" t="s">
        <v>362</v>
      </c>
      <c r="F1087" s="46"/>
      <c r="G1087" s="23" t="s">
        <v>61</v>
      </c>
      <c r="H1087" s="26">
        <v>1</v>
      </c>
      <c r="I1087" s="25">
        <v>0.74</v>
      </c>
      <c r="J1087" s="25">
        <v>0.74</v>
      </c>
    </row>
    <row r="1088" spans="1:10" ht="26.1" customHeight="1" x14ac:dyDescent="0.25">
      <c r="A1088" s="22" t="s">
        <v>64</v>
      </c>
      <c r="B1088" s="24" t="s">
        <v>360</v>
      </c>
      <c r="C1088" s="22" t="s">
        <v>50</v>
      </c>
      <c r="D1088" s="22" t="s">
        <v>361</v>
      </c>
      <c r="E1088" s="46" t="s">
        <v>362</v>
      </c>
      <c r="F1088" s="46"/>
      <c r="G1088" s="23" t="s">
        <v>61</v>
      </c>
      <c r="H1088" s="26">
        <v>1</v>
      </c>
      <c r="I1088" s="25">
        <v>2.9</v>
      </c>
      <c r="J1088" s="25">
        <v>2.9</v>
      </c>
    </row>
    <row r="1089" spans="1:10" ht="26.1" customHeight="1" x14ac:dyDescent="0.25">
      <c r="A1089" s="22" t="s">
        <v>64</v>
      </c>
      <c r="B1089" s="24" t="s">
        <v>365</v>
      </c>
      <c r="C1089" s="22" t="s">
        <v>50</v>
      </c>
      <c r="D1089" s="22" t="s">
        <v>366</v>
      </c>
      <c r="E1089" s="46" t="s">
        <v>362</v>
      </c>
      <c r="F1089" s="46"/>
      <c r="G1089" s="23" t="s">
        <v>61</v>
      </c>
      <c r="H1089" s="26">
        <v>1</v>
      </c>
      <c r="I1089" s="25">
        <v>1.72</v>
      </c>
      <c r="J1089" s="25">
        <v>1.72</v>
      </c>
    </row>
    <row r="1090" spans="1:10" x14ac:dyDescent="0.25">
      <c r="A1090" s="34"/>
      <c r="B1090" s="34"/>
      <c r="C1090" s="34"/>
      <c r="D1090" s="34"/>
      <c r="E1090" s="34" t="s">
        <v>76</v>
      </c>
      <c r="F1090" s="35">
        <v>11.08</v>
      </c>
      <c r="G1090" s="34" t="s">
        <v>77</v>
      </c>
      <c r="H1090" s="35">
        <v>11.68</v>
      </c>
      <c r="I1090" s="34" t="s">
        <v>78</v>
      </c>
      <c r="J1090" s="35">
        <v>22.76</v>
      </c>
    </row>
    <row r="1091" spans="1:10" x14ac:dyDescent="0.25">
      <c r="A1091" s="34"/>
      <c r="B1091" s="34"/>
      <c r="C1091" s="34"/>
      <c r="D1091" s="34"/>
      <c r="E1091" s="34" t="s">
        <v>79</v>
      </c>
      <c r="F1091" s="35">
        <v>7.59</v>
      </c>
      <c r="G1091" s="34"/>
      <c r="H1091" s="47" t="s">
        <v>80</v>
      </c>
      <c r="I1091" s="47"/>
      <c r="J1091" s="35">
        <v>38.130000000000003</v>
      </c>
    </row>
    <row r="1092" spans="1:10" ht="0.9" customHeight="1" x14ac:dyDescent="0.25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</row>
    <row r="1093" spans="1:10" ht="18" customHeight="1" x14ac:dyDescent="0.25">
      <c r="A1093" s="2"/>
      <c r="B1093" s="4" t="s">
        <v>43</v>
      </c>
      <c r="C1093" s="2" t="s">
        <v>44</v>
      </c>
      <c r="D1093" s="2" t="s">
        <v>10</v>
      </c>
      <c r="E1093" s="42" t="s">
        <v>45</v>
      </c>
      <c r="F1093" s="42"/>
      <c r="G1093" s="3" t="s">
        <v>46</v>
      </c>
      <c r="H1093" s="4" t="s">
        <v>11</v>
      </c>
      <c r="I1093" s="4" t="s">
        <v>47</v>
      </c>
      <c r="J1093" s="4" t="s">
        <v>12</v>
      </c>
    </row>
    <row r="1094" spans="1:10" ht="24" customHeight="1" x14ac:dyDescent="0.25">
      <c r="A1094" s="10" t="s">
        <v>48</v>
      </c>
      <c r="B1094" s="12" t="s">
        <v>308</v>
      </c>
      <c r="C1094" s="10" t="s">
        <v>50</v>
      </c>
      <c r="D1094" s="10" t="s">
        <v>309</v>
      </c>
      <c r="E1094" s="45" t="s">
        <v>60</v>
      </c>
      <c r="F1094" s="45"/>
      <c r="G1094" s="11" t="s">
        <v>61</v>
      </c>
      <c r="H1094" s="15">
        <v>1</v>
      </c>
      <c r="I1094" s="13">
        <v>32.229999999999997</v>
      </c>
      <c r="J1094" s="13">
        <v>32.229999999999997</v>
      </c>
    </row>
    <row r="1095" spans="1:10" ht="26.1" customHeight="1" x14ac:dyDescent="0.25">
      <c r="A1095" s="17" t="s">
        <v>54</v>
      </c>
      <c r="B1095" s="19" t="s">
        <v>554</v>
      </c>
      <c r="C1095" s="17" t="s">
        <v>50</v>
      </c>
      <c r="D1095" s="17" t="s">
        <v>555</v>
      </c>
      <c r="E1095" s="48" t="s">
        <v>60</v>
      </c>
      <c r="F1095" s="48"/>
      <c r="G1095" s="18" t="s">
        <v>61</v>
      </c>
      <c r="H1095" s="21">
        <v>1</v>
      </c>
      <c r="I1095" s="20">
        <v>0.32</v>
      </c>
      <c r="J1095" s="20">
        <v>0.32</v>
      </c>
    </row>
    <row r="1096" spans="1:10" ht="26.1" customHeight="1" x14ac:dyDescent="0.25">
      <c r="A1096" s="22" t="s">
        <v>64</v>
      </c>
      <c r="B1096" s="24" t="s">
        <v>594</v>
      </c>
      <c r="C1096" s="22" t="s">
        <v>50</v>
      </c>
      <c r="D1096" s="22" t="s">
        <v>595</v>
      </c>
      <c r="E1096" s="46" t="s">
        <v>362</v>
      </c>
      <c r="F1096" s="46"/>
      <c r="G1096" s="23" t="s">
        <v>61</v>
      </c>
      <c r="H1096" s="26">
        <v>1</v>
      </c>
      <c r="I1096" s="25">
        <v>2.19</v>
      </c>
      <c r="J1096" s="25">
        <v>2.19</v>
      </c>
    </row>
    <row r="1097" spans="1:10" ht="26.1" customHeight="1" x14ac:dyDescent="0.25">
      <c r="A1097" s="22" t="s">
        <v>64</v>
      </c>
      <c r="B1097" s="24" t="s">
        <v>360</v>
      </c>
      <c r="C1097" s="22" t="s">
        <v>50</v>
      </c>
      <c r="D1097" s="22" t="s">
        <v>361</v>
      </c>
      <c r="E1097" s="46" t="s">
        <v>362</v>
      </c>
      <c r="F1097" s="46"/>
      <c r="G1097" s="23" t="s">
        <v>61</v>
      </c>
      <c r="H1097" s="26">
        <v>1</v>
      </c>
      <c r="I1097" s="25">
        <v>2.9</v>
      </c>
      <c r="J1097" s="25">
        <v>2.9</v>
      </c>
    </row>
    <row r="1098" spans="1:10" ht="26.1" customHeight="1" x14ac:dyDescent="0.25">
      <c r="A1098" s="22" t="s">
        <v>64</v>
      </c>
      <c r="B1098" s="24" t="s">
        <v>367</v>
      </c>
      <c r="C1098" s="22" t="s">
        <v>50</v>
      </c>
      <c r="D1098" s="22" t="s">
        <v>368</v>
      </c>
      <c r="E1098" s="46" t="s">
        <v>362</v>
      </c>
      <c r="F1098" s="46"/>
      <c r="G1098" s="23" t="s">
        <v>61</v>
      </c>
      <c r="H1098" s="26">
        <v>1</v>
      </c>
      <c r="I1098" s="25">
        <v>0.7</v>
      </c>
      <c r="J1098" s="25">
        <v>0.7</v>
      </c>
    </row>
    <row r="1099" spans="1:10" ht="26.1" customHeight="1" x14ac:dyDescent="0.25">
      <c r="A1099" s="22" t="s">
        <v>64</v>
      </c>
      <c r="B1099" s="24" t="s">
        <v>363</v>
      </c>
      <c r="C1099" s="22" t="s">
        <v>50</v>
      </c>
      <c r="D1099" s="22" t="s">
        <v>364</v>
      </c>
      <c r="E1099" s="46" t="s">
        <v>362</v>
      </c>
      <c r="F1099" s="46"/>
      <c r="G1099" s="23" t="s">
        <v>61</v>
      </c>
      <c r="H1099" s="26">
        <v>1</v>
      </c>
      <c r="I1099" s="25">
        <v>0.1</v>
      </c>
      <c r="J1099" s="25">
        <v>0.1</v>
      </c>
    </row>
    <row r="1100" spans="1:10" ht="26.1" customHeight="1" x14ac:dyDescent="0.25">
      <c r="A1100" s="22" t="s">
        <v>64</v>
      </c>
      <c r="B1100" s="24" t="s">
        <v>369</v>
      </c>
      <c r="C1100" s="22" t="s">
        <v>50</v>
      </c>
      <c r="D1100" s="22" t="s">
        <v>370</v>
      </c>
      <c r="E1100" s="46" t="s">
        <v>362</v>
      </c>
      <c r="F1100" s="46"/>
      <c r="G1100" s="23" t="s">
        <v>61</v>
      </c>
      <c r="H1100" s="26">
        <v>1</v>
      </c>
      <c r="I1100" s="25">
        <v>1.62</v>
      </c>
      <c r="J1100" s="25">
        <v>1.62</v>
      </c>
    </row>
    <row r="1101" spans="1:10" ht="26.1" customHeight="1" x14ac:dyDescent="0.25">
      <c r="A1101" s="22" t="s">
        <v>64</v>
      </c>
      <c r="B1101" s="24" t="s">
        <v>596</v>
      </c>
      <c r="C1101" s="22" t="s">
        <v>50</v>
      </c>
      <c r="D1101" s="22" t="s">
        <v>597</v>
      </c>
      <c r="E1101" s="46" t="s">
        <v>362</v>
      </c>
      <c r="F1101" s="46"/>
      <c r="G1101" s="23" t="s">
        <v>61</v>
      </c>
      <c r="H1101" s="26">
        <v>1</v>
      </c>
      <c r="I1101" s="25">
        <v>2.11</v>
      </c>
      <c r="J1101" s="25">
        <v>2.11</v>
      </c>
    </row>
    <row r="1102" spans="1:10" ht="24" customHeight="1" x14ac:dyDescent="0.25">
      <c r="A1102" s="22" t="s">
        <v>64</v>
      </c>
      <c r="B1102" s="24" t="s">
        <v>556</v>
      </c>
      <c r="C1102" s="22" t="s">
        <v>50</v>
      </c>
      <c r="D1102" s="22" t="s">
        <v>557</v>
      </c>
      <c r="E1102" s="46" t="s">
        <v>375</v>
      </c>
      <c r="F1102" s="46"/>
      <c r="G1102" s="23" t="s">
        <v>61</v>
      </c>
      <c r="H1102" s="26">
        <v>1</v>
      </c>
      <c r="I1102" s="25">
        <v>22.29</v>
      </c>
      <c r="J1102" s="25">
        <v>22.29</v>
      </c>
    </row>
    <row r="1103" spans="1:10" x14ac:dyDescent="0.25">
      <c r="A1103" s="34"/>
      <c r="B1103" s="34"/>
      <c r="C1103" s="34"/>
      <c r="D1103" s="34"/>
      <c r="E1103" s="34" t="s">
        <v>76</v>
      </c>
      <c r="F1103" s="35">
        <v>11.01</v>
      </c>
      <c r="G1103" s="34" t="s">
        <v>77</v>
      </c>
      <c r="H1103" s="35">
        <v>11.6</v>
      </c>
      <c r="I1103" s="34" t="s">
        <v>78</v>
      </c>
      <c r="J1103" s="35">
        <v>22.61</v>
      </c>
    </row>
    <row r="1104" spans="1:10" x14ac:dyDescent="0.25">
      <c r="A1104" s="34"/>
      <c r="B1104" s="34"/>
      <c r="C1104" s="34"/>
      <c r="D1104" s="34"/>
      <c r="E1104" s="34" t="s">
        <v>79</v>
      </c>
      <c r="F1104" s="35">
        <v>8.01</v>
      </c>
      <c r="G1104" s="34"/>
      <c r="H1104" s="47" t="s">
        <v>80</v>
      </c>
      <c r="I1104" s="47"/>
      <c r="J1104" s="35">
        <v>40.24</v>
      </c>
    </row>
    <row r="1105" spans="1:10" ht="0.9" customHeight="1" x14ac:dyDescent="0.25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</row>
    <row r="1106" spans="1:10" ht="18" customHeight="1" x14ac:dyDescent="0.25">
      <c r="A1106" s="2"/>
      <c r="B1106" s="4" t="s">
        <v>43</v>
      </c>
      <c r="C1106" s="2" t="s">
        <v>44</v>
      </c>
      <c r="D1106" s="2" t="s">
        <v>10</v>
      </c>
      <c r="E1106" s="42" t="s">
        <v>45</v>
      </c>
      <c r="F1106" s="42"/>
      <c r="G1106" s="3" t="s">
        <v>46</v>
      </c>
      <c r="H1106" s="4" t="s">
        <v>11</v>
      </c>
      <c r="I1106" s="4" t="s">
        <v>47</v>
      </c>
      <c r="J1106" s="4" t="s">
        <v>12</v>
      </c>
    </row>
    <row r="1107" spans="1:10" ht="51.9" customHeight="1" x14ac:dyDescent="0.25">
      <c r="A1107" s="10" t="s">
        <v>48</v>
      </c>
      <c r="B1107" s="12" t="s">
        <v>319</v>
      </c>
      <c r="C1107" s="10" t="s">
        <v>50</v>
      </c>
      <c r="D1107" s="10" t="s">
        <v>320</v>
      </c>
      <c r="E1107" s="45" t="s">
        <v>321</v>
      </c>
      <c r="F1107" s="45"/>
      <c r="G1107" s="11" t="s">
        <v>53</v>
      </c>
      <c r="H1107" s="15">
        <v>1</v>
      </c>
      <c r="I1107" s="13">
        <v>55.22</v>
      </c>
      <c r="J1107" s="13">
        <v>55.22</v>
      </c>
    </row>
    <row r="1108" spans="1:10" ht="24" customHeight="1" x14ac:dyDescent="0.25">
      <c r="A1108" s="17" t="s">
        <v>54</v>
      </c>
      <c r="B1108" s="19" t="s">
        <v>308</v>
      </c>
      <c r="C1108" s="17" t="s">
        <v>50</v>
      </c>
      <c r="D1108" s="17" t="s">
        <v>309</v>
      </c>
      <c r="E1108" s="48" t="s">
        <v>60</v>
      </c>
      <c r="F1108" s="48"/>
      <c r="G1108" s="18" t="s">
        <v>61</v>
      </c>
      <c r="H1108" s="21">
        <v>1.0530999999999999</v>
      </c>
      <c r="I1108" s="20">
        <v>32.229999999999997</v>
      </c>
      <c r="J1108" s="20">
        <v>33.94</v>
      </c>
    </row>
    <row r="1109" spans="1:10" ht="51.9" customHeight="1" x14ac:dyDescent="0.25">
      <c r="A1109" s="17" t="s">
        <v>54</v>
      </c>
      <c r="B1109" s="19" t="s">
        <v>502</v>
      </c>
      <c r="C1109" s="17" t="s">
        <v>50</v>
      </c>
      <c r="D1109" s="17" t="s">
        <v>503</v>
      </c>
      <c r="E1109" s="48" t="s">
        <v>101</v>
      </c>
      <c r="F1109" s="48"/>
      <c r="G1109" s="18" t="s">
        <v>102</v>
      </c>
      <c r="H1109" s="21">
        <v>0.74629999999999996</v>
      </c>
      <c r="I1109" s="20">
        <v>0.22</v>
      </c>
      <c r="J1109" s="20">
        <v>0.16</v>
      </c>
    </row>
    <row r="1110" spans="1:10" ht="51.9" customHeight="1" x14ac:dyDescent="0.25">
      <c r="A1110" s="17" t="s">
        <v>54</v>
      </c>
      <c r="B1110" s="19" t="s">
        <v>508</v>
      </c>
      <c r="C1110" s="17" t="s">
        <v>50</v>
      </c>
      <c r="D1110" s="17" t="s">
        <v>509</v>
      </c>
      <c r="E1110" s="48" t="s">
        <v>101</v>
      </c>
      <c r="F1110" s="48"/>
      <c r="G1110" s="18" t="s">
        <v>107</v>
      </c>
      <c r="H1110" s="21">
        <v>0.30680000000000002</v>
      </c>
      <c r="I1110" s="20">
        <v>0.56000000000000005</v>
      </c>
      <c r="J1110" s="20">
        <v>0.17</v>
      </c>
    </row>
    <row r="1111" spans="1:10" ht="24" customHeight="1" x14ac:dyDescent="0.25">
      <c r="A1111" s="22" t="s">
        <v>64</v>
      </c>
      <c r="B1111" s="24" t="s">
        <v>598</v>
      </c>
      <c r="C1111" s="22" t="s">
        <v>50</v>
      </c>
      <c r="D1111" s="22" t="s">
        <v>599</v>
      </c>
      <c r="E1111" s="46" t="s">
        <v>67</v>
      </c>
      <c r="F1111" s="46"/>
      <c r="G1111" s="23" t="s">
        <v>116</v>
      </c>
      <c r="H1111" s="26">
        <v>0.124</v>
      </c>
      <c r="I1111" s="25">
        <v>23.62</v>
      </c>
      <c r="J1111" s="25">
        <v>2.92</v>
      </c>
    </row>
    <row r="1112" spans="1:10" ht="24" customHeight="1" x14ac:dyDescent="0.25">
      <c r="A1112" s="22" t="s">
        <v>64</v>
      </c>
      <c r="B1112" s="24" t="s">
        <v>600</v>
      </c>
      <c r="C1112" s="22" t="s">
        <v>50</v>
      </c>
      <c r="D1112" s="22" t="s">
        <v>601</v>
      </c>
      <c r="E1112" s="46" t="s">
        <v>67</v>
      </c>
      <c r="F1112" s="46"/>
      <c r="G1112" s="23" t="s">
        <v>116</v>
      </c>
      <c r="H1112" s="26">
        <v>0.41339999999999999</v>
      </c>
      <c r="I1112" s="25">
        <v>43.62</v>
      </c>
      <c r="J1112" s="25">
        <v>18.03</v>
      </c>
    </row>
    <row r="1113" spans="1:10" x14ac:dyDescent="0.25">
      <c r="A1113" s="34"/>
      <c r="B1113" s="34"/>
      <c r="C1113" s="34"/>
      <c r="D1113" s="34"/>
      <c r="E1113" s="34" t="s">
        <v>76</v>
      </c>
      <c r="F1113" s="35">
        <v>11.59</v>
      </c>
      <c r="G1113" s="34" t="s">
        <v>77</v>
      </c>
      <c r="H1113" s="35">
        <v>12.22</v>
      </c>
      <c r="I1113" s="34" t="s">
        <v>78</v>
      </c>
      <c r="J1113" s="35">
        <v>23.81</v>
      </c>
    </row>
    <row r="1114" spans="1:10" x14ac:dyDescent="0.25">
      <c r="A1114" s="34"/>
      <c r="B1114" s="34"/>
      <c r="C1114" s="34"/>
      <c r="D1114" s="34"/>
      <c r="E1114" s="34" t="s">
        <v>79</v>
      </c>
      <c r="F1114" s="35">
        <v>13.73</v>
      </c>
      <c r="G1114" s="34"/>
      <c r="H1114" s="47" t="s">
        <v>80</v>
      </c>
      <c r="I1114" s="47"/>
      <c r="J1114" s="35">
        <v>68.95</v>
      </c>
    </row>
    <row r="1115" spans="1:10" ht="0.9" customHeight="1" x14ac:dyDescent="0.25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</row>
    <row r="1116" spans="1:10" ht="18" customHeight="1" x14ac:dyDescent="0.25">
      <c r="A1116" s="2"/>
      <c r="B1116" s="4" t="s">
        <v>43</v>
      </c>
      <c r="C1116" s="2" t="s">
        <v>44</v>
      </c>
      <c r="D1116" s="2" t="s">
        <v>10</v>
      </c>
      <c r="E1116" s="42" t="s">
        <v>45</v>
      </c>
      <c r="F1116" s="42"/>
      <c r="G1116" s="3" t="s">
        <v>46</v>
      </c>
      <c r="H1116" s="4" t="s">
        <v>11</v>
      </c>
      <c r="I1116" s="4" t="s">
        <v>47</v>
      </c>
      <c r="J1116" s="4" t="s">
        <v>12</v>
      </c>
    </row>
    <row r="1117" spans="1:10" ht="26.1" customHeight="1" x14ac:dyDescent="0.25">
      <c r="A1117" s="10" t="s">
        <v>48</v>
      </c>
      <c r="B1117" s="12" t="s">
        <v>91</v>
      </c>
      <c r="C1117" s="10" t="s">
        <v>50</v>
      </c>
      <c r="D1117" s="10" t="s">
        <v>92</v>
      </c>
      <c r="E1117" s="45" t="s">
        <v>57</v>
      </c>
      <c r="F1117" s="45"/>
      <c r="G1117" s="11" t="s">
        <v>53</v>
      </c>
      <c r="H1117" s="15">
        <v>1</v>
      </c>
      <c r="I1117" s="13">
        <v>29.75</v>
      </c>
      <c r="J1117" s="13">
        <v>29.75</v>
      </c>
    </row>
    <row r="1118" spans="1:10" ht="24" customHeight="1" x14ac:dyDescent="0.25">
      <c r="A1118" s="17" t="s">
        <v>54</v>
      </c>
      <c r="B1118" s="19" t="s">
        <v>308</v>
      </c>
      <c r="C1118" s="17" t="s">
        <v>50</v>
      </c>
      <c r="D1118" s="17" t="s">
        <v>309</v>
      </c>
      <c r="E1118" s="48" t="s">
        <v>60</v>
      </c>
      <c r="F1118" s="48"/>
      <c r="G1118" s="18" t="s">
        <v>61</v>
      </c>
      <c r="H1118" s="21">
        <v>0.28060000000000002</v>
      </c>
      <c r="I1118" s="20">
        <v>32.229999999999997</v>
      </c>
      <c r="J1118" s="20">
        <v>9.0399999999999991</v>
      </c>
    </row>
    <row r="1119" spans="1:10" ht="24" customHeight="1" x14ac:dyDescent="0.25">
      <c r="A1119" s="22" t="s">
        <v>64</v>
      </c>
      <c r="B1119" s="24" t="s">
        <v>598</v>
      </c>
      <c r="C1119" s="22" t="s">
        <v>50</v>
      </c>
      <c r="D1119" s="22" t="s">
        <v>599</v>
      </c>
      <c r="E1119" s="46" t="s">
        <v>67</v>
      </c>
      <c r="F1119" s="46"/>
      <c r="G1119" s="23" t="s">
        <v>116</v>
      </c>
      <c r="H1119" s="26">
        <v>2.76E-2</v>
      </c>
      <c r="I1119" s="25">
        <v>23.62</v>
      </c>
      <c r="J1119" s="25">
        <v>0.65</v>
      </c>
    </row>
    <row r="1120" spans="1:10" ht="26.1" customHeight="1" x14ac:dyDescent="0.25">
      <c r="A1120" s="22" t="s">
        <v>64</v>
      </c>
      <c r="B1120" s="24" t="s">
        <v>602</v>
      </c>
      <c r="C1120" s="22" t="s">
        <v>50</v>
      </c>
      <c r="D1120" s="22" t="s">
        <v>603</v>
      </c>
      <c r="E1120" s="46" t="s">
        <v>67</v>
      </c>
      <c r="F1120" s="46"/>
      <c r="G1120" s="23" t="s">
        <v>84</v>
      </c>
      <c r="H1120" s="26">
        <v>0.4</v>
      </c>
      <c r="I1120" s="25">
        <v>1.35</v>
      </c>
      <c r="J1120" s="25">
        <v>0.54</v>
      </c>
    </row>
    <row r="1121" spans="1:10" ht="26.1" customHeight="1" x14ac:dyDescent="0.25">
      <c r="A1121" s="22" t="s">
        <v>64</v>
      </c>
      <c r="B1121" s="24" t="s">
        <v>604</v>
      </c>
      <c r="C1121" s="22" t="s">
        <v>50</v>
      </c>
      <c r="D1121" s="22" t="s">
        <v>605</v>
      </c>
      <c r="E1121" s="46" t="s">
        <v>67</v>
      </c>
      <c r="F1121" s="46"/>
      <c r="G1121" s="23" t="s">
        <v>116</v>
      </c>
      <c r="H1121" s="26">
        <v>0.49608000000000002</v>
      </c>
      <c r="I1121" s="25">
        <v>39.35</v>
      </c>
      <c r="J1121" s="25">
        <v>19.52</v>
      </c>
    </row>
    <row r="1122" spans="1:10" x14ac:dyDescent="0.25">
      <c r="A1122" s="34"/>
      <c r="B1122" s="34"/>
      <c r="C1122" s="34"/>
      <c r="D1122" s="34"/>
      <c r="E1122" s="34" t="s">
        <v>76</v>
      </c>
      <c r="F1122" s="35">
        <v>3.08</v>
      </c>
      <c r="G1122" s="34" t="s">
        <v>77</v>
      </c>
      <c r="H1122" s="35">
        <v>3.26</v>
      </c>
      <c r="I1122" s="34" t="s">
        <v>78</v>
      </c>
      <c r="J1122" s="35">
        <v>6.34</v>
      </c>
    </row>
    <row r="1123" spans="1:10" x14ac:dyDescent="0.25">
      <c r="A1123" s="34"/>
      <c r="B1123" s="34"/>
      <c r="C1123" s="34"/>
      <c r="D1123" s="34"/>
      <c r="E1123" s="34" t="s">
        <v>79</v>
      </c>
      <c r="F1123" s="35">
        <v>7.39</v>
      </c>
      <c r="G1123" s="34"/>
      <c r="H1123" s="47" t="s">
        <v>80</v>
      </c>
      <c r="I1123" s="47"/>
      <c r="J1123" s="35">
        <v>37.14</v>
      </c>
    </row>
    <row r="1124" spans="1:10" ht="0.9" customHeight="1" x14ac:dyDescent="0.25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</row>
    <row r="1125" spans="1:10" ht="18" customHeight="1" x14ac:dyDescent="0.25">
      <c r="A1125" s="2"/>
      <c r="B1125" s="4" t="s">
        <v>43</v>
      </c>
      <c r="C1125" s="2" t="s">
        <v>44</v>
      </c>
      <c r="D1125" s="2" t="s">
        <v>10</v>
      </c>
      <c r="E1125" s="42" t="s">
        <v>45</v>
      </c>
      <c r="F1125" s="42"/>
      <c r="G1125" s="3" t="s">
        <v>46</v>
      </c>
      <c r="H1125" s="4" t="s">
        <v>11</v>
      </c>
      <c r="I1125" s="4" t="s">
        <v>47</v>
      </c>
      <c r="J1125" s="4" t="s">
        <v>12</v>
      </c>
    </row>
    <row r="1126" spans="1:10" ht="26.1" customHeight="1" x14ac:dyDescent="0.25">
      <c r="A1126" s="10" t="s">
        <v>48</v>
      </c>
      <c r="B1126" s="12" t="s">
        <v>55</v>
      </c>
      <c r="C1126" s="10" t="s">
        <v>50</v>
      </c>
      <c r="D1126" s="10" t="s">
        <v>56</v>
      </c>
      <c r="E1126" s="45" t="s">
        <v>57</v>
      </c>
      <c r="F1126" s="45"/>
      <c r="G1126" s="11" t="s">
        <v>53</v>
      </c>
      <c r="H1126" s="15">
        <v>1</v>
      </c>
      <c r="I1126" s="13">
        <v>24.02</v>
      </c>
      <c r="J1126" s="13">
        <v>24.02</v>
      </c>
    </row>
    <row r="1127" spans="1:10" ht="24" customHeight="1" x14ac:dyDescent="0.25">
      <c r="A1127" s="17" t="s">
        <v>54</v>
      </c>
      <c r="B1127" s="19" t="s">
        <v>308</v>
      </c>
      <c r="C1127" s="17" t="s">
        <v>50</v>
      </c>
      <c r="D1127" s="17" t="s">
        <v>309</v>
      </c>
      <c r="E1127" s="48" t="s">
        <v>60</v>
      </c>
      <c r="F1127" s="48"/>
      <c r="G1127" s="18" t="s">
        <v>61</v>
      </c>
      <c r="H1127" s="21">
        <v>0.45290000000000002</v>
      </c>
      <c r="I1127" s="20">
        <v>32.229999999999997</v>
      </c>
      <c r="J1127" s="20">
        <v>14.59</v>
      </c>
    </row>
    <row r="1128" spans="1:10" ht="24" customHeight="1" x14ac:dyDescent="0.25">
      <c r="A1128" s="22" t="s">
        <v>64</v>
      </c>
      <c r="B1128" s="24" t="s">
        <v>606</v>
      </c>
      <c r="C1128" s="22" t="s">
        <v>50</v>
      </c>
      <c r="D1128" s="22" t="s">
        <v>607</v>
      </c>
      <c r="E1128" s="46" t="s">
        <v>67</v>
      </c>
      <c r="F1128" s="46"/>
      <c r="G1128" s="23" t="s">
        <v>116</v>
      </c>
      <c r="H1128" s="26">
        <v>0.32569999999999999</v>
      </c>
      <c r="I1128" s="25">
        <v>28.97</v>
      </c>
      <c r="J1128" s="25">
        <v>9.43</v>
      </c>
    </row>
    <row r="1129" spans="1:10" x14ac:dyDescent="0.25">
      <c r="A1129" s="34"/>
      <c r="B1129" s="34"/>
      <c r="C1129" s="34"/>
      <c r="D1129" s="34"/>
      <c r="E1129" s="34" t="s">
        <v>76</v>
      </c>
      <c r="F1129" s="35">
        <v>4.9800000000000004</v>
      </c>
      <c r="G1129" s="34" t="s">
        <v>77</v>
      </c>
      <c r="H1129" s="35">
        <v>5.26</v>
      </c>
      <c r="I1129" s="34" t="s">
        <v>78</v>
      </c>
      <c r="J1129" s="35">
        <v>10.24</v>
      </c>
    </row>
    <row r="1130" spans="1:10" x14ac:dyDescent="0.25">
      <c r="A1130" s="34"/>
      <c r="B1130" s="34"/>
      <c r="C1130" s="34"/>
      <c r="D1130" s="34"/>
      <c r="E1130" s="34" t="s">
        <v>79</v>
      </c>
      <c r="F1130" s="35">
        <v>5.97</v>
      </c>
      <c r="G1130" s="34"/>
      <c r="H1130" s="47" t="s">
        <v>80</v>
      </c>
      <c r="I1130" s="47"/>
      <c r="J1130" s="35">
        <v>29.99</v>
      </c>
    </row>
    <row r="1131" spans="1:10" ht="0.9" customHeight="1" x14ac:dyDescent="0.25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</row>
    <row r="1132" spans="1:10" ht="18" customHeight="1" x14ac:dyDescent="0.25">
      <c r="A1132" s="2"/>
      <c r="B1132" s="4" t="s">
        <v>43</v>
      </c>
      <c r="C1132" s="2" t="s">
        <v>44</v>
      </c>
      <c r="D1132" s="2" t="s">
        <v>10</v>
      </c>
      <c r="E1132" s="42" t="s">
        <v>45</v>
      </c>
      <c r="F1132" s="42"/>
      <c r="G1132" s="3" t="s">
        <v>46</v>
      </c>
      <c r="H1132" s="4" t="s">
        <v>11</v>
      </c>
      <c r="I1132" s="4" t="s">
        <v>47</v>
      </c>
      <c r="J1132" s="4" t="s">
        <v>12</v>
      </c>
    </row>
    <row r="1133" spans="1:10" ht="26.1" customHeight="1" x14ac:dyDescent="0.25">
      <c r="A1133" s="10" t="s">
        <v>48</v>
      </c>
      <c r="B1133" s="12" t="s">
        <v>89</v>
      </c>
      <c r="C1133" s="10" t="s">
        <v>50</v>
      </c>
      <c r="D1133" s="10" t="s">
        <v>90</v>
      </c>
      <c r="E1133" s="45" t="s">
        <v>57</v>
      </c>
      <c r="F1133" s="45"/>
      <c r="G1133" s="11" t="s">
        <v>53</v>
      </c>
      <c r="H1133" s="15">
        <v>1</v>
      </c>
      <c r="I1133" s="13">
        <v>18.12</v>
      </c>
      <c r="J1133" s="13">
        <v>18.12</v>
      </c>
    </row>
    <row r="1134" spans="1:10" ht="24" customHeight="1" x14ac:dyDescent="0.25">
      <c r="A1134" s="17" t="s">
        <v>54</v>
      </c>
      <c r="B1134" s="19" t="s">
        <v>308</v>
      </c>
      <c r="C1134" s="17" t="s">
        <v>50</v>
      </c>
      <c r="D1134" s="17" t="s">
        <v>309</v>
      </c>
      <c r="E1134" s="48" t="s">
        <v>60</v>
      </c>
      <c r="F1134" s="48"/>
      <c r="G1134" s="18" t="s">
        <v>61</v>
      </c>
      <c r="H1134" s="21">
        <v>0.3805</v>
      </c>
      <c r="I1134" s="20">
        <v>32.229999999999997</v>
      </c>
      <c r="J1134" s="20">
        <v>12.26</v>
      </c>
    </row>
    <row r="1135" spans="1:10" ht="24" customHeight="1" x14ac:dyDescent="0.25">
      <c r="A1135" s="22" t="s">
        <v>64</v>
      </c>
      <c r="B1135" s="24" t="s">
        <v>608</v>
      </c>
      <c r="C1135" s="22" t="s">
        <v>50</v>
      </c>
      <c r="D1135" s="22" t="s">
        <v>609</v>
      </c>
      <c r="E1135" s="46" t="s">
        <v>67</v>
      </c>
      <c r="F1135" s="46"/>
      <c r="G1135" s="23" t="s">
        <v>116</v>
      </c>
      <c r="H1135" s="26">
        <v>0.13</v>
      </c>
      <c r="I1135" s="25">
        <v>42.81</v>
      </c>
      <c r="J1135" s="25">
        <v>5.56</v>
      </c>
    </row>
    <row r="1136" spans="1:10" ht="24" customHeight="1" x14ac:dyDescent="0.25">
      <c r="A1136" s="22" t="s">
        <v>64</v>
      </c>
      <c r="B1136" s="24" t="s">
        <v>598</v>
      </c>
      <c r="C1136" s="22" t="s">
        <v>50</v>
      </c>
      <c r="D1136" s="22" t="s">
        <v>599</v>
      </c>
      <c r="E1136" s="46" t="s">
        <v>67</v>
      </c>
      <c r="F1136" s="46"/>
      <c r="G1136" s="23" t="s">
        <v>116</v>
      </c>
      <c r="H1136" s="26">
        <v>1.2999999999999999E-2</v>
      </c>
      <c r="I1136" s="25">
        <v>23.62</v>
      </c>
      <c r="J1136" s="25">
        <v>0.3</v>
      </c>
    </row>
    <row r="1137" spans="1:10" x14ac:dyDescent="0.25">
      <c r="A1137" s="34"/>
      <c r="B1137" s="34"/>
      <c r="C1137" s="34"/>
      <c r="D1137" s="34"/>
      <c r="E1137" s="34" t="s">
        <v>76</v>
      </c>
      <c r="F1137" s="35">
        <v>4.18</v>
      </c>
      <c r="G1137" s="34" t="s">
        <v>77</v>
      </c>
      <c r="H1137" s="35">
        <v>4.42</v>
      </c>
      <c r="I1137" s="34" t="s">
        <v>78</v>
      </c>
      <c r="J1137" s="35">
        <v>8.6</v>
      </c>
    </row>
    <row r="1138" spans="1:10" x14ac:dyDescent="0.25">
      <c r="A1138" s="34"/>
      <c r="B1138" s="34"/>
      <c r="C1138" s="34"/>
      <c r="D1138" s="34"/>
      <c r="E1138" s="34" t="s">
        <v>79</v>
      </c>
      <c r="F1138" s="35">
        <v>4.5</v>
      </c>
      <c r="G1138" s="34"/>
      <c r="H1138" s="47" t="s">
        <v>80</v>
      </c>
      <c r="I1138" s="47"/>
      <c r="J1138" s="35">
        <v>22.62</v>
      </c>
    </row>
    <row r="1139" spans="1:10" ht="0.9" customHeight="1" x14ac:dyDescent="0.25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</row>
    <row r="1140" spans="1:10" ht="18" customHeight="1" x14ac:dyDescent="0.25">
      <c r="A1140" s="2"/>
      <c r="B1140" s="4" t="s">
        <v>43</v>
      </c>
      <c r="C1140" s="2" t="s">
        <v>44</v>
      </c>
      <c r="D1140" s="2" t="s">
        <v>10</v>
      </c>
      <c r="E1140" s="42" t="s">
        <v>45</v>
      </c>
      <c r="F1140" s="42"/>
      <c r="G1140" s="3" t="s">
        <v>46</v>
      </c>
      <c r="H1140" s="4" t="s">
        <v>11</v>
      </c>
      <c r="I1140" s="4" t="s">
        <v>47</v>
      </c>
      <c r="J1140" s="4" t="s">
        <v>12</v>
      </c>
    </row>
    <row r="1141" spans="1:10" ht="39" customHeight="1" x14ac:dyDescent="0.25">
      <c r="A1141" s="10" t="s">
        <v>48</v>
      </c>
      <c r="B1141" s="12" t="s">
        <v>99</v>
      </c>
      <c r="C1141" s="10" t="s">
        <v>50</v>
      </c>
      <c r="D1141" s="10" t="s">
        <v>100</v>
      </c>
      <c r="E1141" s="45" t="s">
        <v>101</v>
      </c>
      <c r="F1141" s="45"/>
      <c r="G1141" s="11" t="s">
        <v>102</v>
      </c>
      <c r="H1141" s="15">
        <v>1</v>
      </c>
      <c r="I1141" s="13">
        <v>26.28</v>
      </c>
      <c r="J1141" s="13">
        <v>26.28</v>
      </c>
    </row>
    <row r="1142" spans="1:10" ht="26.1" customHeight="1" x14ac:dyDescent="0.25">
      <c r="A1142" s="17" t="s">
        <v>54</v>
      </c>
      <c r="B1142" s="19" t="s">
        <v>496</v>
      </c>
      <c r="C1142" s="17" t="s">
        <v>50</v>
      </c>
      <c r="D1142" s="17" t="s">
        <v>497</v>
      </c>
      <c r="E1142" s="48" t="s">
        <v>60</v>
      </c>
      <c r="F1142" s="48"/>
      <c r="G1142" s="18" t="s">
        <v>61</v>
      </c>
      <c r="H1142" s="21">
        <v>1</v>
      </c>
      <c r="I1142" s="20">
        <v>26.17</v>
      </c>
      <c r="J1142" s="20">
        <v>26.17</v>
      </c>
    </row>
    <row r="1143" spans="1:10" ht="39" customHeight="1" x14ac:dyDescent="0.25">
      <c r="A1143" s="17" t="s">
        <v>54</v>
      </c>
      <c r="B1143" s="19" t="s">
        <v>610</v>
      </c>
      <c r="C1143" s="17" t="s">
        <v>50</v>
      </c>
      <c r="D1143" s="17" t="s">
        <v>611</v>
      </c>
      <c r="E1143" s="48" t="s">
        <v>416</v>
      </c>
      <c r="F1143" s="48"/>
      <c r="G1143" s="18" t="s">
        <v>61</v>
      </c>
      <c r="H1143" s="21">
        <v>1</v>
      </c>
      <c r="I1143" s="20">
        <v>0.02</v>
      </c>
      <c r="J1143" s="20">
        <v>0.02</v>
      </c>
    </row>
    <row r="1144" spans="1:10" ht="39" customHeight="1" x14ac:dyDescent="0.25">
      <c r="A1144" s="17" t="s">
        <v>54</v>
      </c>
      <c r="B1144" s="19" t="s">
        <v>612</v>
      </c>
      <c r="C1144" s="17" t="s">
        <v>50</v>
      </c>
      <c r="D1144" s="17" t="s">
        <v>613</v>
      </c>
      <c r="E1144" s="48" t="s">
        <v>416</v>
      </c>
      <c r="F1144" s="48"/>
      <c r="G1144" s="18" t="s">
        <v>61</v>
      </c>
      <c r="H1144" s="21">
        <v>1</v>
      </c>
      <c r="I1144" s="20">
        <v>0.09</v>
      </c>
      <c r="J1144" s="20">
        <v>0.09</v>
      </c>
    </row>
    <row r="1145" spans="1:10" x14ac:dyDescent="0.25">
      <c r="A1145" s="34"/>
      <c r="B1145" s="34"/>
      <c r="C1145" s="34"/>
      <c r="D1145" s="34"/>
      <c r="E1145" s="34" t="s">
        <v>76</v>
      </c>
      <c r="F1145" s="35">
        <v>9.61</v>
      </c>
      <c r="G1145" s="34" t="s">
        <v>77</v>
      </c>
      <c r="H1145" s="35">
        <v>10.130000000000001</v>
      </c>
      <c r="I1145" s="34" t="s">
        <v>78</v>
      </c>
      <c r="J1145" s="35">
        <v>19.739999999999998</v>
      </c>
    </row>
    <row r="1146" spans="1:10" x14ac:dyDescent="0.25">
      <c r="A1146" s="34"/>
      <c r="B1146" s="34"/>
      <c r="C1146" s="34"/>
      <c r="D1146" s="34"/>
      <c r="E1146" s="34" t="s">
        <v>79</v>
      </c>
      <c r="F1146" s="35">
        <v>6.53</v>
      </c>
      <c r="G1146" s="34"/>
      <c r="H1146" s="47" t="s">
        <v>80</v>
      </c>
      <c r="I1146" s="47"/>
      <c r="J1146" s="35">
        <v>32.81</v>
      </c>
    </row>
    <row r="1147" spans="1:10" ht="0.9" customHeight="1" x14ac:dyDescent="0.25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</row>
    <row r="1148" spans="1:10" ht="18" customHeight="1" x14ac:dyDescent="0.25">
      <c r="A1148" s="2"/>
      <c r="B1148" s="4" t="s">
        <v>43</v>
      </c>
      <c r="C1148" s="2" t="s">
        <v>44</v>
      </c>
      <c r="D1148" s="2" t="s">
        <v>10</v>
      </c>
      <c r="E1148" s="42" t="s">
        <v>45</v>
      </c>
      <c r="F1148" s="42"/>
      <c r="G1148" s="3" t="s">
        <v>46</v>
      </c>
      <c r="H1148" s="4" t="s">
        <v>11</v>
      </c>
      <c r="I1148" s="4" t="s">
        <v>47</v>
      </c>
      <c r="J1148" s="4" t="s">
        <v>12</v>
      </c>
    </row>
    <row r="1149" spans="1:10" ht="39" customHeight="1" x14ac:dyDescent="0.25">
      <c r="A1149" s="10" t="s">
        <v>48</v>
      </c>
      <c r="B1149" s="12" t="s">
        <v>105</v>
      </c>
      <c r="C1149" s="10" t="s">
        <v>50</v>
      </c>
      <c r="D1149" s="10" t="s">
        <v>106</v>
      </c>
      <c r="E1149" s="45" t="s">
        <v>101</v>
      </c>
      <c r="F1149" s="45"/>
      <c r="G1149" s="11" t="s">
        <v>107</v>
      </c>
      <c r="H1149" s="15">
        <v>1</v>
      </c>
      <c r="I1149" s="13">
        <v>27.89</v>
      </c>
      <c r="J1149" s="13">
        <v>27.89</v>
      </c>
    </row>
    <row r="1150" spans="1:10" ht="39" customHeight="1" x14ac:dyDescent="0.25">
      <c r="A1150" s="17" t="s">
        <v>54</v>
      </c>
      <c r="B1150" s="19" t="s">
        <v>610</v>
      </c>
      <c r="C1150" s="17" t="s">
        <v>50</v>
      </c>
      <c r="D1150" s="17" t="s">
        <v>611</v>
      </c>
      <c r="E1150" s="48" t="s">
        <v>416</v>
      </c>
      <c r="F1150" s="48"/>
      <c r="G1150" s="18" t="s">
        <v>61</v>
      </c>
      <c r="H1150" s="21">
        <v>1</v>
      </c>
      <c r="I1150" s="20">
        <v>0.02</v>
      </c>
      <c r="J1150" s="20">
        <v>0.02</v>
      </c>
    </row>
    <row r="1151" spans="1:10" ht="39" customHeight="1" x14ac:dyDescent="0.25">
      <c r="A1151" s="17" t="s">
        <v>54</v>
      </c>
      <c r="B1151" s="19" t="s">
        <v>614</v>
      </c>
      <c r="C1151" s="17" t="s">
        <v>50</v>
      </c>
      <c r="D1151" s="17" t="s">
        <v>615</v>
      </c>
      <c r="E1151" s="48" t="s">
        <v>416</v>
      </c>
      <c r="F1151" s="48"/>
      <c r="G1151" s="18" t="s">
        <v>61</v>
      </c>
      <c r="H1151" s="21">
        <v>1</v>
      </c>
      <c r="I1151" s="20">
        <v>0.06</v>
      </c>
      <c r="J1151" s="20">
        <v>0.06</v>
      </c>
    </row>
    <row r="1152" spans="1:10" ht="39" customHeight="1" x14ac:dyDescent="0.25">
      <c r="A1152" s="17" t="s">
        <v>54</v>
      </c>
      <c r="B1152" s="19" t="s">
        <v>616</v>
      </c>
      <c r="C1152" s="17" t="s">
        <v>50</v>
      </c>
      <c r="D1152" s="17" t="s">
        <v>617</v>
      </c>
      <c r="E1152" s="48" t="s">
        <v>416</v>
      </c>
      <c r="F1152" s="48"/>
      <c r="G1152" s="18" t="s">
        <v>61</v>
      </c>
      <c r="H1152" s="21">
        <v>1</v>
      </c>
      <c r="I1152" s="20">
        <v>1.55</v>
      </c>
      <c r="J1152" s="20">
        <v>1.55</v>
      </c>
    </row>
    <row r="1153" spans="1:10" ht="39" customHeight="1" x14ac:dyDescent="0.25">
      <c r="A1153" s="17" t="s">
        <v>54</v>
      </c>
      <c r="B1153" s="19" t="s">
        <v>612</v>
      </c>
      <c r="C1153" s="17" t="s">
        <v>50</v>
      </c>
      <c r="D1153" s="17" t="s">
        <v>613</v>
      </c>
      <c r="E1153" s="48" t="s">
        <v>416</v>
      </c>
      <c r="F1153" s="48"/>
      <c r="G1153" s="18" t="s">
        <v>61</v>
      </c>
      <c r="H1153" s="21">
        <v>1</v>
      </c>
      <c r="I1153" s="20">
        <v>0.09</v>
      </c>
      <c r="J1153" s="20">
        <v>0.09</v>
      </c>
    </row>
    <row r="1154" spans="1:10" ht="26.1" customHeight="1" x14ac:dyDescent="0.25">
      <c r="A1154" s="17" t="s">
        <v>54</v>
      </c>
      <c r="B1154" s="19" t="s">
        <v>496</v>
      </c>
      <c r="C1154" s="17" t="s">
        <v>50</v>
      </c>
      <c r="D1154" s="17" t="s">
        <v>497</v>
      </c>
      <c r="E1154" s="48" t="s">
        <v>60</v>
      </c>
      <c r="F1154" s="48"/>
      <c r="G1154" s="18" t="s">
        <v>61</v>
      </c>
      <c r="H1154" s="21">
        <v>1</v>
      </c>
      <c r="I1154" s="20">
        <v>26.17</v>
      </c>
      <c r="J1154" s="20">
        <v>26.17</v>
      </c>
    </row>
    <row r="1155" spans="1:10" x14ac:dyDescent="0.25">
      <c r="A1155" s="34"/>
      <c r="B1155" s="34"/>
      <c r="C1155" s="34"/>
      <c r="D1155" s="34"/>
      <c r="E1155" s="34" t="s">
        <v>76</v>
      </c>
      <c r="F1155" s="35">
        <v>9.61</v>
      </c>
      <c r="G1155" s="34" t="s">
        <v>77</v>
      </c>
      <c r="H1155" s="35">
        <v>10.130000000000001</v>
      </c>
      <c r="I1155" s="34" t="s">
        <v>78</v>
      </c>
      <c r="J1155" s="35">
        <v>19.739999999999998</v>
      </c>
    </row>
    <row r="1156" spans="1:10" x14ac:dyDescent="0.25">
      <c r="A1156" s="34"/>
      <c r="B1156" s="34"/>
      <c r="C1156" s="34"/>
      <c r="D1156" s="34"/>
      <c r="E1156" s="34" t="s">
        <v>79</v>
      </c>
      <c r="F1156" s="35">
        <v>6.93</v>
      </c>
      <c r="G1156" s="34"/>
      <c r="H1156" s="47" t="s">
        <v>80</v>
      </c>
      <c r="I1156" s="47"/>
      <c r="J1156" s="35">
        <v>34.82</v>
      </c>
    </row>
    <row r="1157" spans="1:10" ht="0.9" customHeight="1" x14ac:dyDescent="0.25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</row>
    <row r="1158" spans="1:10" ht="18" customHeight="1" x14ac:dyDescent="0.25">
      <c r="A1158" s="2"/>
      <c r="B1158" s="4" t="s">
        <v>43</v>
      </c>
      <c r="C1158" s="2" t="s">
        <v>44</v>
      </c>
      <c r="D1158" s="2" t="s">
        <v>10</v>
      </c>
      <c r="E1158" s="42" t="s">
        <v>45</v>
      </c>
      <c r="F1158" s="42"/>
      <c r="G1158" s="3" t="s">
        <v>46</v>
      </c>
      <c r="H1158" s="4" t="s">
        <v>11</v>
      </c>
      <c r="I1158" s="4" t="s">
        <v>47</v>
      </c>
      <c r="J1158" s="4" t="s">
        <v>12</v>
      </c>
    </row>
    <row r="1159" spans="1:10" ht="39" customHeight="1" x14ac:dyDescent="0.25">
      <c r="A1159" s="10" t="s">
        <v>48</v>
      </c>
      <c r="B1159" s="12" t="s">
        <v>612</v>
      </c>
      <c r="C1159" s="10" t="s">
        <v>50</v>
      </c>
      <c r="D1159" s="10" t="s">
        <v>613</v>
      </c>
      <c r="E1159" s="45" t="s">
        <v>416</v>
      </c>
      <c r="F1159" s="45"/>
      <c r="G1159" s="11" t="s">
        <v>61</v>
      </c>
      <c r="H1159" s="15">
        <v>1</v>
      </c>
      <c r="I1159" s="13">
        <v>0.09</v>
      </c>
      <c r="J1159" s="13">
        <v>0.09</v>
      </c>
    </row>
    <row r="1160" spans="1:10" ht="39" customHeight="1" x14ac:dyDescent="0.25">
      <c r="A1160" s="22" t="s">
        <v>64</v>
      </c>
      <c r="B1160" s="24" t="s">
        <v>618</v>
      </c>
      <c r="C1160" s="22" t="s">
        <v>50</v>
      </c>
      <c r="D1160" s="22" t="s">
        <v>619</v>
      </c>
      <c r="E1160" s="46" t="s">
        <v>425</v>
      </c>
      <c r="F1160" s="46"/>
      <c r="G1160" s="23" t="s">
        <v>84</v>
      </c>
      <c r="H1160" s="26">
        <v>7.2000000000000002E-5</v>
      </c>
      <c r="I1160" s="25">
        <v>1384.86</v>
      </c>
      <c r="J1160" s="25">
        <v>0.09</v>
      </c>
    </row>
    <row r="1161" spans="1:10" x14ac:dyDescent="0.25">
      <c r="A1161" s="34"/>
      <c r="B1161" s="34"/>
      <c r="C1161" s="34"/>
      <c r="D1161" s="34"/>
      <c r="E1161" s="34" t="s">
        <v>76</v>
      </c>
      <c r="F1161" s="35">
        <v>0</v>
      </c>
      <c r="G1161" s="34" t="s">
        <v>77</v>
      </c>
      <c r="H1161" s="35">
        <v>0</v>
      </c>
      <c r="I1161" s="34" t="s">
        <v>78</v>
      </c>
      <c r="J1161" s="35">
        <v>0</v>
      </c>
    </row>
    <row r="1162" spans="1:10" x14ac:dyDescent="0.25">
      <c r="A1162" s="34"/>
      <c r="B1162" s="34"/>
      <c r="C1162" s="34"/>
      <c r="D1162" s="34"/>
      <c r="E1162" s="34" t="s">
        <v>79</v>
      </c>
      <c r="F1162" s="35">
        <v>0.02</v>
      </c>
      <c r="G1162" s="34"/>
      <c r="H1162" s="47" t="s">
        <v>80</v>
      </c>
      <c r="I1162" s="47"/>
      <c r="J1162" s="35">
        <v>0.11</v>
      </c>
    </row>
    <row r="1163" spans="1:10" ht="0.9" customHeight="1" x14ac:dyDescent="0.25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</row>
    <row r="1164" spans="1:10" ht="18" customHeight="1" x14ac:dyDescent="0.25">
      <c r="A1164" s="2"/>
      <c r="B1164" s="4" t="s">
        <v>43</v>
      </c>
      <c r="C1164" s="2" t="s">
        <v>44</v>
      </c>
      <c r="D1164" s="2" t="s">
        <v>10</v>
      </c>
      <c r="E1164" s="42" t="s">
        <v>45</v>
      </c>
      <c r="F1164" s="42"/>
      <c r="G1164" s="3" t="s">
        <v>46</v>
      </c>
      <c r="H1164" s="4" t="s">
        <v>11</v>
      </c>
      <c r="I1164" s="4" t="s">
        <v>47</v>
      </c>
      <c r="J1164" s="4" t="s">
        <v>12</v>
      </c>
    </row>
    <row r="1165" spans="1:10" ht="39" customHeight="1" x14ac:dyDescent="0.25">
      <c r="A1165" s="10" t="s">
        <v>48</v>
      </c>
      <c r="B1165" s="12" t="s">
        <v>610</v>
      </c>
      <c r="C1165" s="10" t="s">
        <v>50</v>
      </c>
      <c r="D1165" s="10" t="s">
        <v>611</v>
      </c>
      <c r="E1165" s="45" t="s">
        <v>416</v>
      </c>
      <c r="F1165" s="45"/>
      <c r="G1165" s="11" t="s">
        <v>61</v>
      </c>
      <c r="H1165" s="15">
        <v>1</v>
      </c>
      <c r="I1165" s="13">
        <v>0.02</v>
      </c>
      <c r="J1165" s="13">
        <v>0.02</v>
      </c>
    </row>
    <row r="1166" spans="1:10" ht="39" customHeight="1" x14ac:dyDescent="0.25">
      <c r="A1166" s="22" t="s">
        <v>64</v>
      </c>
      <c r="B1166" s="24" t="s">
        <v>618</v>
      </c>
      <c r="C1166" s="22" t="s">
        <v>50</v>
      </c>
      <c r="D1166" s="22" t="s">
        <v>619</v>
      </c>
      <c r="E1166" s="46" t="s">
        <v>425</v>
      </c>
      <c r="F1166" s="46"/>
      <c r="G1166" s="23" t="s">
        <v>84</v>
      </c>
      <c r="H1166" s="26">
        <v>1.4800000000000001E-5</v>
      </c>
      <c r="I1166" s="25">
        <v>1384.86</v>
      </c>
      <c r="J1166" s="25">
        <v>0.02</v>
      </c>
    </row>
    <row r="1167" spans="1:10" x14ac:dyDescent="0.25">
      <c r="A1167" s="34"/>
      <c r="B1167" s="34"/>
      <c r="C1167" s="34"/>
      <c r="D1167" s="34"/>
      <c r="E1167" s="34" t="s">
        <v>76</v>
      </c>
      <c r="F1167" s="35">
        <v>0</v>
      </c>
      <c r="G1167" s="34" t="s">
        <v>77</v>
      </c>
      <c r="H1167" s="35">
        <v>0</v>
      </c>
      <c r="I1167" s="34" t="s">
        <v>78</v>
      </c>
      <c r="J1167" s="35">
        <v>0</v>
      </c>
    </row>
    <row r="1168" spans="1:10" x14ac:dyDescent="0.25">
      <c r="A1168" s="34"/>
      <c r="B1168" s="34"/>
      <c r="C1168" s="34"/>
      <c r="D1168" s="34"/>
      <c r="E1168" s="34" t="s">
        <v>79</v>
      </c>
      <c r="F1168" s="35">
        <v>0</v>
      </c>
      <c r="G1168" s="34"/>
      <c r="H1168" s="47" t="s">
        <v>80</v>
      </c>
      <c r="I1168" s="47"/>
      <c r="J1168" s="35">
        <v>0.02</v>
      </c>
    </row>
    <row r="1169" spans="1:10" ht="0.9" customHeight="1" x14ac:dyDescent="0.25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</row>
    <row r="1170" spans="1:10" ht="18" customHeight="1" x14ac:dyDescent="0.25">
      <c r="A1170" s="2"/>
      <c r="B1170" s="4" t="s">
        <v>43</v>
      </c>
      <c r="C1170" s="2" t="s">
        <v>44</v>
      </c>
      <c r="D1170" s="2" t="s">
        <v>10</v>
      </c>
      <c r="E1170" s="42" t="s">
        <v>45</v>
      </c>
      <c r="F1170" s="42"/>
      <c r="G1170" s="3" t="s">
        <v>46</v>
      </c>
      <c r="H1170" s="4" t="s">
        <v>11</v>
      </c>
      <c r="I1170" s="4" t="s">
        <v>47</v>
      </c>
      <c r="J1170" s="4" t="s">
        <v>12</v>
      </c>
    </row>
    <row r="1171" spans="1:10" ht="39" customHeight="1" x14ac:dyDescent="0.25">
      <c r="A1171" s="10" t="s">
        <v>48</v>
      </c>
      <c r="B1171" s="12" t="s">
        <v>614</v>
      </c>
      <c r="C1171" s="10" t="s">
        <v>50</v>
      </c>
      <c r="D1171" s="10" t="s">
        <v>615</v>
      </c>
      <c r="E1171" s="45" t="s">
        <v>416</v>
      </c>
      <c r="F1171" s="45"/>
      <c r="G1171" s="11" t="s">
        <v>61</v>
      </c>
      <c r="H1171" s="15">
        <v>1</v>
      </c>
      <c r="I1171" s="13">
        <v>0.06</v>
      </c>
      <c r="J1171" s="13">
        <v>0.06</v>
      </c>
    </row>
    <row r="1172" spans="1:10" ht="39" customHeight="1" x14ac:dyDescent="0.25">
      <c r="A1172" s="22" t="s">
        <v>64</v>
      </c>
      <c r="B1172" s="24" t="s">
        <v>618</v>
      </c>
      <c r="C1172" s="22" t="s">
        <v>50</v>
      </c>
      <c r="D1172" s="22" t="s">
        <v>619</v>
      </c>
      <c r="E1172" s="46" t="s">
        <v>425</v>
      </c>
      <c r="F1172" s="46"/>
      <c r="G1172" s="23" t="s">
        <v>84</v>
      </c>
      <c r="H1172" s="26">
        <v>5.0000000000000002E-5</v>
      </c>
      <c r="I1172" s="25">
        <v>1384.86</v>
      </c>
      <c r="J1172" s="25">
        <v>0.06</v>
      </c>
    </row>
    <row r="1173" spans="1:10" x14ac:dyDescent="0.25">
      <c r="A1173" s="34"/>
      <c r="B1173" s="34"/>
      <c r="C1173" s="34"/>
      <c r="D1173" s="34"/>
      <c r="E1173" s="34" t="s">
        <v>76</v>
      </c>
      <c r="F1173" s="35">
        <v>0</v>
      </c>
      <c r="G1173" s="34" t="s">
        <v>77</v>
      </c>
      <c r="H1173" s="35">
        <v>0</v>
      </c>
      <c r="I1173" s="34" t="s">
        <v>78</v>
      </c>
      <c r="J1173" s="35">
        <v>0</v>
      </c>
    </row>
    <row r="1174" spans="1:10" x14ac:dyDescent="0.25">
      <c r="A1174" s="34"/>
      <c r="B1174" s="34"/>
      <c r="C1174" s="34"/>
      <c r="D1174" s="34"/>
      <c r="E1174" s="34" t="s">
        <v>79</v>
      </c>
      <c r="F1174" s="35">
        <v>0.01</v>
      </c>
      <c r="G1174" s="34"/>
      <c r="H1174" s="47" t="s">
        <v>80</v>
      </c>
      <c r="I1174" s="47"/>
      <c r="J1174" s="35">
        <v>7.0000000000000007E-2</v>
      </c>
    </row>
    <row r="1175" spans="1:10" ht="0.9" customHeight="1" x14ac:dyDescent="0.25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</row>
    <row r="1176" spans="1:10" ht="18" customHeight="1" x14ac:dyDescent="0.25">
      <c r="A1176" s="2"/>
      <c r="B1176" s="4" t="s">
        <v>43</v>
      </c>
      <c r="C1176" s="2" t="s">
        <v>44</v>
      </c>
      <c r="D1176" s="2" t="s">
        <v>10</v>
      </c>
      <c r="E1176" s="42" t="s">
        <v>45</v>
      </c>
      <c r="F1176" s="42"/>
      <c r="G1176" s="3" t="s">
        <v>46</v>
      </c>
      <c r="H1176" s="4" t="s">
        <v>11</v>
      </c>
      <c r="I1176" s="4" t="s">
        <v>47</v>
      </c>
      <c r="J1176" s="4" t="s">
        <v>12</v>
      </c>
    </row>
    <row r="1177" spans="1:10" ht="39" customHeight="1" x14ac:dyDescent="0.25">
      <c r="A1177" s="10" t="s">
        <v>48</v>
      </c>
      <c r="B1177" s="12" t="s">
        <v>616</v>
      </c>
      <c r="C1177" s="10" t="s">
        <v>50</v>
      </c>
      <c r="D1177" s="10" t="s">
        <v>617</v>
      </c>
      <c r="E1177" s="45" t="s">
        <v>416</v>
      </c>
      <c r="F1177" s="45"/>
      <c r="G1177" s="11" t="s">
        <v>61</v>
      </c>
      <c r="H1177" s="15">
        <v>1</v>
      </c>
      <c r="I1177" s="13">
        <v>1.55</v>
      </c>
      <c r="J1177" s="13">
        <v>1.55</v>
      </c>
    </row>
    <row r="1178" spans="1:10" ht="26.1" customHeight="1" x14ac:dyDescent="0.25">
      <c r="A1178" s="22" t="s">
        <v>64</v>
      </c>
      <c r="B1178" s="24" t="s">
        <v>426</v>
      </c>
      <c r="C1178" s="22" t="s">
        <v>50</v>
      </c>
      <c r="D1178" s="22" t="s">
        <v>427</v>
      </c>
      <c r="E1178" s="46" t="s">
        <v>428</v>
      </c>
      <c r="F1178" s="46"/>
      <c r="G1178" s="23" t="s">
        <v>429</v>
      </c>
      <c r="H1178" s="26">
        <v>1.36</v>
      </c>
      <c r="I1178" s="25">
        <v>1.1399999999999999</v>
      </c>
      <c r="J1178" s="25">
        <v>1.55</v>
      </c>
    </row>
    <row r="1179" spans="1:10" x14ac:dyDescent="0.25">
      <c r="A1179" s="34"/>
      <c r="B1179" s="34"/>
      <c r="C1179" s="34"/>
      <c r="D1179" s="34"/>
      <c r="E1179" s="34" t="s">
        <v>76</v>
      </c>
      <c r="F1179" s="35">
        <v>0</v>
      </c>
      <c r="G1179" s="34" t="s">
        <v>77</v>
      </c>
      <c r="H1179" s="35">
        <v>0</v>
      </c>
      <c r="I1179" s="34" t="s">
        <v>78</v>
      </c>
      <c r="J1179" s="35">
        <v>0</v>
      </c>
    </row>
    <row r="1180" spans="1:10" x14ac:dyDescent="0.25">
      <c r="A1180" s="34"/>
      <c r="B1180" s="34"/>
      <c r="C1180" s="34"/>
      <c r="D1180" s="34"/>
      <c r="E1180" s="34" t="s">
        <v>79</v>
      </c>
      <c r="F1180" s="35">
        <v>0.38</v>
      </c>
      <c r="G1180" s="34"/>
      <c r="H1180" s="47" t="s">
        <v>80</v>
      </c>
      <c r="I1180" s="47"/>
      <c r="J1180" s="35">
        <v>1.93</v>
      </c>
    </row>
    <row r="1181" spans="1:10" ht="0.9" customHeight="1" x14ac:dyDescent="0.25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</row>
    <row r="1182" spans="1:10" ht="18" customHeight="1" x14ac:dyDescent="0.25">
      <c r="A1182" s="2"/>
      <c r="B1182" s="4" t="s">
        <v>43</v>
      </c>
      <c r="C1182" s="2" t="s">
        <v>44</v>
      </c>
      <c r="D1182" s="2" t="s">
        <v>10</v>
      </c>
      <c r="E1182" s="42" t="s">
        <v>45</v>
      </c>
      <c r="F1182" s="42"/>
      <c r="G1182" s="3" t="s">
        <v>46</v>
      </c>
      <c r="H1182" s="4" t="s">
        <v>11</v>
      </c>
      <c r="I1182" s="4" t="s">
        <v>47</v>
      </c>
      <c r="J1182" s="4" t="s">
        <v>12</v>
      </c>
    </row>
    <row r="1183" spans="1:10" ht="24" customHeight="1" x14ac:dyDescent="0.25">
      <c r="A1183" s="10" t="s">
        <v>48</v>
      </c>
      <c r="B1183" s="12" t="s">
        <v>315</v>
      </c>
      <c r="C1183" s="10" t="s">
        <v>50</v>
      </c>
      <c r="D1183" s="10" t="s">
        <v>316</v>
      </c>
      <c r="E1183" s="45" t="s">
        <v>60</v>
      </c>
      <c r="F1183" s="45"/>
      <c r="G1183" s="11" t="s">
        <v>61</v>
      </c>
      <c r="H1183" s="15">
        <v>1</v>
      </c>
      <c r="I1183" s="13">
        <v>30.32</v>
      </c>
      <c r="J1183" s="13">
        <v>30.32</v>
      </c>
    </row>
    <row r="1184" spans="1:10" ht="26.1" customHeight="1" x14ac:dyDescent="0.25">
      <c r="A1184" s="17" t="s">
        <v>54</v>
      </c>
      <c r="B1184" s="19" t="s">
        <v>558</v>
      </c>
      <c r="C1184" s="17" t="s">
        <v>50</v>
      </c>
      <c r="D1184" s="17" t="s">
        <v>559</v>
      </c>
      <c r="E1184" s="48" t="s">
        <v>60</v>
      </c>
      <c r="F1184" s="48"/>
      <c r="G1184" s="18" t="s">
        <v>61</v>
      </c>
      <c r="H1184" s="21">
        <v>1</v>
      </c>
      <c r="I1184" s="20">
        <v>0.25</v>
      </c>
      <c r="J1184" s="20">
        <v>0.25</v>
      </c>
    </row>
    <row r="1185" spans="1:10" ht="26.1" customHeight="1" x14ac:dyDescent="0.25">
      <c r="A1185" s="22" t="s">
        <v>64</v>
      </c>
      <c r="B1185" s="24" t="s">
        <v>371</v>
      </c>
      <c r="C1185" s="22" t="s">
        <v>50</v>
      </c>
      <c r="D1185" s="22" t="s">
        <v>372</v>
      </c>
      <c r="E1185" s="46" t="s">
        <v>362</v>
      </c>
      <c r="F1185" s="46"/>
      <c r="G1185" s="23" t="s">
        <v>61</v>
      </c>
      <c r="H1185" s="26">
        <v>1</v>
      </c>
      <c r="I1185" s="25">
        <v>0.74</v>
      </c>
      <c r="J1185" s="25">
        <v>0.74</v>
      </c>
    </row>
    <row r="1186" spans="1:10" ht="26.1" customHeight="1" x14ac:dyDescent="0.25">
      <c r="A1186" s="22" t="s">
        <v>64</v>
      </c>
      <c r="B1186" s="24" t="s">
        <v>369</v>
      </c>
      <c r="C1186" s="22" t="s">
        <v>50</v>
      </c>
      <c r="D1186" s="22" t="s">
        <v>370</v>
      </c>
      <c r="E1186" s="46" t="s">
        <v>362</v>
      </c>
      <c r="F1186" s="46"/>
      <c r="G1186" s="23" t="s">
        <v>61</v>
      </c>
      <c r="H1186" s="26">
        <v>1</v>
      </c>
      <c r="I1186" s="25">
        <v>1.62</v>
      </c>
      <c r="J1186" s="25">
        <v>1.62</v>
      </c>
    </row>
    <row r="1187" spans="1:10" ht="24" customHeight="1" x14ac:dyDescent="0.25">
      <c r="A1187" s="22" t="s">
        <v>64</v>
      </c>
      <c r="B1187" s="24" t="s">
        <v>560</v>
      </c>
      <c r="C1187" s="22" t="s">
        <v>50</v>
      </c>
      <c r="D1187" s="22" t="s">
        <v>561</v>
      </c>
      <c r="E1187" s="46" t="s">
        <v>375</v>
      </c>
      <c r="F1187" s="46"/>
      <c r="G1187" s="23" t="s">
        <v>61</v>
      </c>
      <c r="H1187" s="26">
        <v>1</v>
      </c>
      <c r="I1187" s="25">
        <v>22.29</v>
      </c>
      <c r="J1187" s="25">
        <v>22.29</v>
      </c>
    </row>
    <row r="1188" spans="1:10" ht="26.1" customHeight="1" x14ac:dyDescent="0.25">
      <c r="A1188" s="22" t="s">
        <v>64</v>
      </c>
      <c r="B1188" s="24" t="s">
        <v>367</v>
      </c>
      <c r="C1188" s="22" t="s">
        <v>50</v>
      </c>
      <c r="D1188" s="22" t="s">
        <v>368</v>
      </c>
      <c r="E1188" s="46" t="s">
        <v>362</v>
      </c>
      <c r="F1188" s="46"/>
      <c r="G1188" s="23" t="s">
        <v>61</v>
      </c>
      <c r="H1188" s="26">
        <v>1</v>
      </c>
      <c r="I1188" s="25">
        <v>0.7</v>
      </c>
      <c r="J1188" s="25">
        <v>0.7</v>
      </c>
    </row>
    <row r="1189" spans="1:10" ht="26.1" customHeight="1" x14ac:dyDescent="0.25">
      <c r="A1189" s="22" t="s">
        <v>64</v>
      </c>
      <c r="B1189" s="24" t="s">
        <v>363</v>
      </c>
      <c r="C1189" s="22" t="s">
        <v>50</v>
      </c>
      <c r="D1189" s="22" t="s">
        <v>364</v>
      </c>
      <c r="E1189" s="46" t="s">
        <v>362</v>
      </c>
      <c r="F1189" s="46"/>
      <c r="G1189" s="23" t="s">
        <v>61</v>
      </c>
      <c r="H1189" s="26">
        <v>1</v>
      </c>
      <c r="I1189" s="25">
        <v>0.1</v>
      </c>
      <c r="J1189" s="25">
        <v>0.1</v>
      </c>
    </row>
    <row r="1190" spans="1:10" ht="26.1" customHeight="1" x14ac:dyDescent="0.25">
      <c r="A1190" s="22" t="s">
        <v>64</v>
      </c>
      <c r="B1190" s="24" t="s">
        <v>360</v>
      </c>
      <c r="C1190" s="22" t="s">
        <v>50</v>
      </c>
      <c r="D1190" s="22" t="s">
        <v>361</v>
      </c>
      <c r="E1190" s="46" t="s">
        <v>362</v>
      </c>
      <c r="F1190" s="46"/>
      <c r="G1190" s="23" t="s">
        <v>61</v>
      </c>
      <c r="H1190" s="26">
        <v>1</v>
      </c>
      <c r="I1190" s="25">
        <v>2.9</v>
      </c>
      <c r="J1190" s="25">
        <v>2.9</v>
      </c>
    </row>
    <row r="1191" spans="1:10" ht="26.1" customHeight="1" x14ac:dyDescent="0.25">
      <c r="A1191" s="22" t="s">
        <v>64</v>
      </c>
      <c r="B1191" s="24" t="s">
        <v>365</v>
      </c>
      <c r="C1191" s="22" t="s">
        <v>50</v>
      </c>
      <c r="D1191" s="22" t="s">
        <v>366</v>
      </c>
      <c r="E1191" s="46" t="s">
        <v>362</v>
      </c>
      <c r="F1191" s="46"/>
      <c r="G1191" s="23" t="s">
        <v>61</v>
      </c>
      <c r="H1191" s="26">
        <v>1</v>
      </c>
      <c r="I1191" s="25">
        <v>1.72</v>
      </c>
      <c r="J1191" s="25">
        <v>1.72</v>
      </c>
    </row>
    <row r="1192" spans="1:10" x14ac:dyDescent="0.25">
      <c r="A1192" s="34"/>
      <c r="B1192" s="34"/>
      <c r="C1192" s="34"/>
      <c r="D1192" s="34"/>
      <c r="E1192" s="34" t="s">
        <v>76</v>
      </c>
      <c r="F1192" s="35">
        <v>10.97</v>
      </c>
      <c r="G1192" s="34" t="s">
        <v>77</v>
      </c>
      <c r="H1192" s="35">
        <v>11.57</v>
      </c>
      <c r="I1192" s="34" t="s">
        <v>78</v>
      </c>
      <c r="J1192" s="35">
        <v>22.54</v>
      </c>
    </row>
    <row r="1193" spans="1:10" x14ac:dyDescent="0.25">
      <c r="A1193" s="34"/>
      <c r="B1193" s="34"/>
      <c r="C1193" s="34"/>
      <c r="D1193" s="34"/>
      <c r="E1193" s="34" t="s">
        <v>79</v>
      </c>
      <c r="F1193" s="35">
        <v>7.54</v>
      </c>
      <c r="G1193" s="34"/>
      <c r="H1193" s="47" t="s">
        <v>80</v>
      </c>
      <c r="I1193" s="47"/>
      <c r="J1193" s="35">
        <v>37.86</v>
      </c>
    </row>
    <row r="1194" spans="1:10" ht="0.9" customHeight="1" x14ac:dyDescent="0.25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</row>
    <row r="1195" spans="1:10" ht="18" customHeight="1" x14ac:dyDescent="0.25">
      <c r="A1195" s="2"/>
      <c r="B1195" s="4" t="s">
        <v>43</v>
      </c>
      <c r="C1195" s="2" t="s">
        <v>44</v>
      </c>
      <c r="D1195" s="2" t="s">
        <v>10</v>
      </c>
      <c r="E1195" s="42" t="s">
        <v>45</v>
      </c>
      <c r="F1195" s="42"/>
      <c r="G1195" s="3" t="s">
        <v>46</v>
      </c>
      <c r="H1195" s="4" t="s">
        <v>11</v>
      </c>
      <c r="I1195" s="4" t="s">
        <v>47</v>
      </c>
      <c r="J1195" s="4" t="s">
        <v>12</v>
      </c>
    </row>
    <row r="1196" spans="1:10" ht="24" customHeight="1" x14ac:dyDescent="0.25">
      <c r="A1196" s="10" t="s">
        <v>48</v>
      </c>
      <c r="B1196" s="12" t="s">
        <v>62</v>
      </c>
      <c r="C1196" s="10" t="s">
        <v>50</v>
      </c>
      <c r="D1196" s="10" t="s">
        <v>63</v>
      </c>
      <c r="E1196" s="45" t="s">
        <v>60</v>
      </c>
      <c r="F1196" s="45"/>
      <c r="G1196" s="11" t="s">
        <v>61</v>
      </c>
      <c r="H1196" s="15">
        <v>1</v>
      </c>
      <c r="I1196" s="13">
        <v>24.68</v>
      </c>
      <c r="J1196" s="13">
        <v>24.68</v>
      </c>
    </row>
    <row r="1197" spans="1:10" ht="26.1" customHeight="1" x14ac:dyDescent="0.25">
      <c r="A1197" s="17" t="s">
        <v>54</v>
      </c>
      <c r="B1197" s="19" t="s">
        <v>562</v>
      </c>
      <c r="C1197" s="17" t="s">
        <v>50</v>
      </c>
      <c r="D1197" s="17" t="s">
        <v>563</v>
      </c>
      <c r="E1197" s="48" t="s">
        <v>60</v>
      </c>
      <c r="F1197" s="48"/>
      <c r="G1197" s="18" t="s">
        <v>61</v>
      </c>
      <c r="H1197" s="21">
        <v>1</v>
      </c>
      <c r="I1197" s="20">
        <v>0.35</v>
      </c>
      <c r="J1197" s="20">
        <v>0.35</v>
      </c>
    </row>
    <row r="1198" spans="1:10" ht="26.1" customHeight="1" x14ac:dyDescent="0.25">
      <c r="A1198" s="22" t="s">
        <v>64</v>
      </c>
      <c r="B1198" s="24" t="s">
        <v>363</v>
      </c>
      <c r="C1198" s="22" t="s">
        <v>50</v>
      </c>
      <c r="D1198" s="22" t="s">
        <v>364</v>
      </c>
      <c r="E1198" s="46" t="s">
        <v>362</v>
      </c>
      <c r="F1198" s="46"/>
      <c r="G1198" s="23" t="s">
        <v>61</v>
      </c>
      <c r="H1198" s="26">
        <v>1</v>
      </c>
      <c r="I1198" s="25">
        <v>0.1</v>
      </c>
      <c r="J1198" s="25">
        <v>0.1</v>
      </c>
    </row>
    <row r="1199" spans="1:10" ht="26.1" customHeight="1" x14ac:dyDescent="0.25">
      <c r="A1199" s="22" t="s">
        <v>64</v>
      </c>
      <c r="B1199" s="24" t="s">
        <v>386</v>
      </c>
      <c r="C1199" s="22" t="s">
        <v>50</v>
      </c>
      <c r="D1199" s="22" t="s">
        <v>387</v>
      </c>
      <c r="E1199" s="46" t="s">
        <v>362</v>
      </c>
      <c r="F1199" s="46"/>
      <c r="G1199" s="23" t="s">
        <v>61</v>
      </c>
      <c r="H1199" s="26">
        <v>1</v>
      </c>
      <c r="I1199" s="25">
        <v>0.6</v>
      </c>
      <c r="J1199" s="25">
        <v>0.6</v>
      </c>
    </row>
    <row r="1200" spans="1:10" ht="26.1" customHeight="1" x14ac:dyDescent="0.25">
      <c r="A1200" s="22" t="s">
        <v>64</v>
      </c>
      <c r="B1200" s="24" t="s">
        <v>388</v>
      </c>
      <c r="C1200" s="22" t="s">
        <v>50</v>
      </c>
      <c r="D1200" s="22" t="s">
        <v>389</v>
      </c>
      <c r="E1200" s="46" t="s">
        <v>362</v>
      </c>
      <c r="F1200" s="46"/>
      <c r="G1200" s="23" t="s">
        <v>61</v>
      </c>
      <c r="H1200" s="26">
        <v>1</v>
      </c>
      <c r="I1200" s="25">
        <v>1.8</v>
      </c>
      <c r="J1200" s="25">
        <v>1.8</v>
      </c>
    </row>
    <row r="1201" spans="1:10" ht="26.1" customHeight="1" x14ac:dyDescent="0.25">
      <c r="A1201" s="22" t="s">
        <v>64</v>
      </c>
      <c r="B1201" s="24" t="s">
        <v>367</v>
      </c>
      <c r="C1201" s="22" t="s">
        <v>50</v>
      </c>
      <c r="D1201" s="22" t="s">
        <v>368</v>
      </c>
      <c r="E1201" s="46" t="s">
        <v>362</v>
      </c>
      <c r="F1201" s="46"/>
      <c r="G1201" s="23" t="s">
        <v>61</v>
      </c>
      <c r="H1201" s="26">
        <v>1</v>
      </c>
      <c r="I1201" s="25">
        <v>0.7</v>
      </c>
      <c r="J1201" s="25">
        <v>0.7</v>
      </c>
    </row>
    <row r="1202" spans="1:10" ht="24" customHeight="1" x14ac:dyDescent="0.25">
      <c r="A1202" s="22" t="s">
        <v>64</v>
      </c>
      <c r="B1202" s="24" t="s">
        <v>564</v>
      </c>
      <c r="C1202" s="22" t="s">
        <v>50</v>
      </c>
      <c r="D1202" s="22" t="s">
        <v>565</v>
      </c>
      <c r="E1202" s="46" t="s">
        <v>375</v>
      </c>
      <c r="F1202" s="46"/>
      <c r="G1202" s="23" t="s">
        <v>61</v>
      </c>
      <c r="H1202" s="26">
        <v>1</v>
      </c>
      <c r="I1202" s="25">
        <v>16.61</v>
      </c>
      <c r="J1202" s="25">
        <v>16.61</v>
      </c>
    </row>
    <row r="1203" spans="1:10" ht="26.1" customHeight="1" x14ac:dyDescent="0.25">
      <c r="A1203" s="22" t="s">
        <v>64</v>
      </c>
      <c r="B1203" s="24" t="s">
        <v>369</v>
      </c>
      <c r="C1203" s="22" t="s">
        <v>50</v>
      </c>
      <c r="D1203" s="22" t="s">
        <v>370</v>
      </c>
      <c r="E1203" s="46" t="s">
        <v>362</v>
      </c>
      <c r="F1203" s="46"/>
      <c r="G1203" s="23" t="s">
        <v>61</v>
      </c>
      <c r="H1203" s="26">
        <v>1</v>
      </c>
      <c r="I1203" s="25">
        <v>1.62</v>
      </c>
      <c r="J1203" s="25">
        <v>1.62</v>
      </c>
    </row>
    <row r="1204" spans="1:10" ht="26.1" customHeight="1" x14ac:dyDescent="0.25">
      <c r="A1204" s="22" t="s">
        <v>64</v>
      </c>
      <c r="B1204" s="24" t="s">
        <v>360</v>
      </c>
      <c r="C1204" s="22" t="s">
        <v>50</v>
      </c>
      <c r="D1204" s="22" t="s">
        <v>361</v>
      </c>
      <c r="E1204" s="46" t="s">
        <v>362</v>
      </c>
      <c r="F1204" s="46"/>
      <c r="G1204" s="23" t="s">
        <v>61</v>
      </c>
      <c r="H1204" s="26">
        <v>1</v>
      </c>
      <c r="I1204" s="25">
        <v>2.9</v>
      </c>
      <c r="J1204" s="25">
        <v>2.9</v>
      </c>
    </row>
    <row r="1205" spans="1:10" x14ac:dyDescent="0.25">
      <c r="A1205" s="34"/>
      <c r="B1205" s="34"/>
      <c r="C1205" s="34"/>
      <c r="D1205" s="34"/>
      <c r="E1205" s="34" t="s">
        <v>76</v>
      </c>
      <c r="F1205" s="35">
        <v>8.25</v>
      </c>
      <c r="G1205" s="34" t="s">
        <v>77</v>
      </c>
      <c r="H1205" s="35">
        <v>8.7100000000000009</v>
      </c>
      <c r="I1205" s="34" t="s">
        <v>78</v>
      </c>
      <c r="J1205" s="35">
        <v>16.96</v>
      </c>
    </row>
    <row r="1206" spans="1:10" x14ac:dyDescent="0.25">
      <c r="A1206" s="34"/>
      <c r="B1206" s="34"/>
      <c r="C1206" s="34"/>
      <c r="D1206" s="34"/>
      <c r="E1206" s="34" t="s">
        <v>79</v>
      </c>
      <c r="F1206" s="35">
        <v>6.13</v>
      </c>
      <c r="G1206" s="34"/>
      <c r="H1206" s="47" t="s">
        <v>80</v>
      </c>
      <c r="I1206" s="47"/>
      <c r="J1206" s="35">
        <v>30.81</v>
      </c>
    </row>
    <row r="1207" spans="1:10" ht="0.9" customHeight="1" x14ac:dyDescent="0.25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</row>
    <row r="1208" spans="1:10" ht="18" customHeight="1" x14ac:dyDescent="0.25">
      <c r="A1208" s="2"/>
      <c r="B1208" s="4" t="s">
        <v>43</v>
      </c>
      <c r="C1208" s="2" t="s">
        <v>44</v>
      </c>
      <c r="D1208" s="2" t="s">
        <v>10</v>
      </c>
      <c r="E1208" s="42" t="s">
        <v>45</v>
      </c>
      <c r="F1208" s="42"/>
      <c r="G1208" s="3" t="s">
        <v>46</v>
      </c>
      <c r="H1208" s="4" t="s">
        <v>11</v>
      </c>
      <c r="I1208" s="4" t="s">
        <v>47</v>
      </c>
      <c r="J1208" s="4" t="s">
        <v>12</v>
      </c>
    </row>
    <row r="1209" spans="1:10" ht="39" customHeight="1" x14ac:dyDescent="0.25">
      <c r="A1209" s="10" t="s">
        <v>48</v>
      </c>
      <c r="B1209" s="12" t="s">
        <v>348</v>
      </c>
      <c r="C1209" s="10" t="s">
        <v>50</v>
      </c>
      <c r="D1209" s="10" t="s">
        <v>349</v>
      </c>
      <c r="E1209" s="45" t="s">
        <v>350</v>
      </c>
      <c r="F1209" s="45"/>
      <c r="G1209" s="11" t="s">
        <v>351</v>
      </c>
      <c r="H1209" s="15">
        <v>1</v>
      </c>
      <c r="I1209" s="13">
        <v>2.82</v>
      </c>
      <c r="J1209" s="13">
        <v>2.82</v>
      </c>
    </row>
    <row r="1210" spans="1:10" ht="65.099999999999994" customHeight="1" x14ac:dyDescent="0.25">
      <c r="A1210" s="17" t="s">
        <v>54</v>
      </c>
      <c r="B1210" s="19" t="s">
        <v>454</v>
      </c>
      <c r="C1210" s="17" t="s">
        <v>50</v>
      </c>
      <c r="D1210" s="17" t="s">
        <v>455</v>
      </c>
      <c r="E1210" s="48" t="s">
        <v>101</v>
      </c>
      <c r="F1210" s="48"/>
      <c r="G1210" s="18" t="s">
        <v>107</v>
      </c>
      <c r="H1210" s="21">
        <v>8.6957000000000007E-3</v>
      </c>
      <c r="I1210" s="20">
        <v>294.39</v>
      </c>
      <c r="J1210" s="20">
        <v>2.5499999999999998</v>
      </c>
    </row>
    <row r="1211" spans="1:10" ht="65.099999999999994" customHeight="1" x14ac:dyDescent="0.25">
      <c r="A1211" s="17" t="s">
        <v>54</v>
      </c>
      <c r="B1211" s="19" t="s">
        <v>444</v>
      </c>
      <c r="C1211" s="17" t="s">
        <v>50</v>
      </c>
      <c r="D1211" s="17" t="s">
        <v>445</v>
      </c>
      <c r="E1211" s="48" t="s">
        <v>101</v>
      </c>
      <c r="F1211" s="48"/>
      <c r="G1211" s="18" t="s">
        <v>102</v>
      </c>
      <c r="H1211" s="21">
        <v>3.2672000000000001E-3</v>
      </c>
      <c r="I1211" s="20">
        <v>83.38</v>
      </c>
      <c r="J1211" s="20">
        <v>0.27</v>
      </c>
    </row>
    <row r="1212" spans="1:10" x14ac:dyDescent="0.25">
      <c r="A1212" s="34"/>
      <c r="B1212" s="34"/>
      <c r="C1212" s="34"/>
      <c r="D1212" s="34"/>
      <c r="E1212" s="34" t="s">
        <v>76</v>
      </c>
      <c r="F1212" s="35">
        <v>0.18</v>
      </c>
      <c r="G1212" s="34" t="s">
        <v>77</v>
      </c>
      <c r="H1212" s="35">
        <v>0.19</v>
      </c>
      <c r="I1212" s="34" t="s">
        <v>78</v>
      </c>
      <c r="J1212" s="35">
        <v>0.37</v>
      </c>
    </row>
    <row r="1213" spans="1:10" x14ac:dyDescent="0.25">
      <c r="A1213" s="34"/>
      <c r="B1213" s="34"/>
      <c r="C1213" s="34"/>
      <c r="D1213" s="34"/>
      <c r="E1213" s="34" t="s">
        <v>79</v>
      </c>
      <c r="F1213" s="35">
        <v>0.7</v>
      </c>
      <c r="G1213" s="34"/>
      <c r="H1213" s="47" t="s">
        <v>80</v>
      </c>
      <c r="I1213" s="47"/>
      <c r="J1213" s="35">
        <v>3.52</v>
      </c>
    </row>
    <row r="1214" spans="1:10" ht="0.9" customHeight="1" x14ac:dyDescent="0.25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</row>
    <row r="1215" spans="1:10" ht="18" customHeight="1" x14ac:dyDescent="0.25">
      <c r="A1215" s="2"/>
      <c r="B1215" s="4" t="s">
        <v>43</v>
      </c>
      <c r="C1215" s="2" t="s">
        <v>44</v>
      </c>
      <c r="D1215" s="2" t="s">
        <v>10</v>
      </c>
      <c r="E1215" s="42" t="s">
        <v>45</v>
      </c>
      <c r="F1215" s="42"/>
      <c r="G1215" s="3" t="s">
        <v>46</v>
      </c>
      <c r="H1215" s="4" t="s">
        <v>11</v>
      </c>
      <c r="I1215" s="4" t="s">
        <v>47</v>
      </c>
      <c r="J1215" s="4" t="s">
        <v>12</v>
      </c>
    </row>
    <row r="1216" spans="1:10" ht="26.1" customHeight="1" x14ac:dyDescent="0.25">
      <c r="A1216" s="10" t="s">
        <v>48</v>
      </c>
      <c r="B1216" s="12" t="s">
        <v>352</v>
      </c>
      <c r="C1216" s="10" t="s">
        <v>180</v>
      </c>
      <c r="D1216" s="10" t="s">
        <v>353</v>
      </c>
      <c r="E1216" s="45" t="s">
        <v>354</v>
      </c>
      <c r="F1216" s="45"/>
      <c r="G1216" s="11" t="s">
        <v>88</v>
      </c>
      <c r="H1216" s="15">
        <v>1</v>
      </c>
      <c r="I1216" s="13">
        <v>185.97</v>
      </c>
      <c r="J1216" s="13">
        <v>185.97</v>
      </c>
    </row>
    <row r="1217" spans="1:10" ht="24" customHeight="1" x14ac:dyDescent="0.25">
      <c r="A1217" s="17" t="s">
        <v>54</v>
      </c>
      <c r="B1217" s="19" t="s">
        <v>62</v>
      </c>
      <c r="C1217" s="17" t="s">
        <v>50</v>
      </c>
      <c r="D1217" s="17" t="s">
        <v>63</v>
      </c>
      <c r="E1217" s="48" t="s">
        <v>60</v>
      </c>
      <c r="F1217" s="48"/>
      <c r="G1217" s="18" t="s">
        <v>61</v>
      </c>
      <c r="H1217" s="21">
        <v>4.9489999999999998</v>
      </c>
      <c r="I1217" s="20">
        <v>24.68</v>
      </c>
      <c r="J1217" s="20">
        <v>122.14</v>
      </c>
    </row>
    <row r="1218" spans="1:10" ht="26.1" customHeight="1" x14ac:dyDescent="0.25">
      <c r="A1218" s="22" t="s">
        <v>64</v>
      </c>
      <c r="B1218" s="24" t="s">
        <v>620</v>
      </c>
      <c r="C1218" s="22" t="s">
        <v>50</v>
      </c>
      <c r="D1218" s="22" t="s">
        <v>621</v>
      </c>
      <c r="E1218" s="46" t="s">
        <v>67</v>
      </c>
      <c r="F1218" s="46"/>
      <c r="G1218" s="23" t="s">
        <v>84</v>
      </c>
      <c r="H1218" s="26">
        <v>0.26</v>
      </c>
      <c r="I1218" s="25">
        <v>245.51</v>
      </c>
      <c r="J1218" s="25">
        <v>63.83</v>
      </c>
    </row>
    <row r="1219" spans="1:10" x14ac:dyDescent="0.25">
      <c r="A1219" s="34"/>
      <c r="B1219" s="34"/>
      <c r="C1219" s="34"/>
      <c r="D1219" s="34"/>
      <c r="E1219" s="34" t="s">
        <v>76</v>
      </c>
      <c r="F1219" s="35">
        <v>40.869999999999997</v>
      </c>
      <c r="G1219" s="34" t="s">
        <v>77</v>
      </c>
      <c r="H1219" s="35">
        <v>43.06</v>
      </c>
      <c r="I1219" s="34" t="s">
        <v>78</v>
      </c>
      <c r="J1219" s="35">
        <v>83.93</v>
      </c>
    </row>
    <row r="1220" spans="1:10" x14ac:dyDescent="0.25">
      <c r="A1220" s="34"/>
      <c r="B1220" s="34"/>
      <c r="C1220" s="34"/>
      <c r="D1220" s="34"/>
      <c r="E1220" s="34" t="s">
        <v>79</v>
      </c>
      <c r="F1220" s="35">
        <v>46.25</v>
      </c>
      <c r="G1220" s="34"/>
      <c r="H1220" s="47" t="s">
        <v>80</v>
      </c>
      <c r="I1220" s="47"/>
      <c r="J1220" s="35">
        <v>232.22</v>
      </c>
    </row>
    <row r="1221" spans="1:10" ht="0.9" customHeight="1" x14ac:dyDescent="0.25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</row>
    <row r="1222" spans="1:10" ht="18" customHeight="1" x14ac:dyDescent="0.25">
      <c r="A1222" s="2"/>
      <c r="B1222" s="4" t="s">
        <v>43</v>
      </c>
      <c r="C1222" s="2" t="s">
        <v>44</v>
      </c>
      <c r="D1222" s="2" t="s">
        <v>10</v>
      </c>
      <c r="E1222" s="42" t="s">
        <v>45</v>
      </c>
      <c r="F1222" s="42"/>
      <c r="G1222" s="3" t="s">
        <v>46</v>
      </c>
      <c r="H1222" s="4" t="s">
        <v>11</v>
      </c>
      <c r="I1222" s="4" t="s">
        <v>47</v>
      </c>
      <c r="J1222" s="4" t="s">
        <v>12</v>
      </c>
    </row>
    <row r="1223" spans="1:10" ht="39" customHeight="1" x14ac:dyDescent="0.25">
      <c r="A1223" s="10" t="s">
        <v>48</v>
      </c>
      <c r="B1223" s="12" t="s">
        <v>185</v>
      </c>
      <c r="C1223" s="10" t="s">
        <v>50</v>
      </c>
      <c r="D1223" s="10" t="s">
        <v>186</v>
      </c>
      <c r="E1223" s="45" t="s">
        <v>101</v>
      </c>
      <c r="F1223" s="45"/>
      <c r="G1223" s="11" t="s">
        <v>102</v>
      </c>
      <c r="H1223" s="15">
        <v>1</v>
      </c>
      <c r="I1223" s="13">
        <v>0.6</v>
      </c>
      <c r="J1223" s="13">
        <v>0.6</v>
      </c>
    </row>
    <row r="1224" spans="1:10" ht="39" customHeight="1" x14ac:dyDescent="0.25">
      <c r="A1224" s="17" t="s">
        <v>54</v>
      </c>
      <c r="B1224" s="19" t="s">
        <v>622</v>
      </c>
      <c r="C1224" s="17" t="s">
        <v>50</v>
      </c>
      <c r="D1224" s="17" t="s">
        <v>623</v>
      </c>
      <c r="E1224" s="48" t="s">
        <v>416</v>
      </c>
      <c r="F1224" s="48"/>
      <c r="G1224" s="18" t="s">
        <v>61</v>
      </c>
      <c r="H1224" s="21">
        <v>1</v>
      </c>
      <c r="I1224" s="20">
        <v>0.49</v>
      </c>
      <c r="J1224" s="20">
        <v>0.49</v>
      </c>
    </row>
    <row r="1225" spans="1:10" ht="39" customHeight="1" x14ac:dyDescent="0.25">
      <c r="A1225" s="17" t="s">
        <v>54</v>
      </c>
      <c r="B1225" s="19" t="s">
        <v>624</v>
      </c>
      <c r="C1225" s="17" t="s">
        <v>50</v>
      </c>
      <c r="D1225" s="17" t="s">
        <v>625</v>
      </c>
      <c r="E1225" s="48" t="s">
        <v>416</v>
      </c>
      <c r="F1225" s="48"/>
      <c r="G1225" s="18" t="s">
        <v>61</v>
      </c>
      <c r="H1225" s="21">
        <v>1</v>
      </c>
      <c r="I1225" s="20">
        <v>0.11</v>
      </c>
      <c r="J1225" s="20">
        <v>0.11</v>
      </c>
    </row>
    <row r="1226" spans="1:10" x14ac:dyDescent="0.25">
      <c r="A1226" s="34"/>
      <c r="B1226" s="34"/>
      <c r="C1226" s="34"/>
      <c r="D1226" s="34"/>
      <c r="E1226" s="34" t="s">
        <v>76</v>
      </c>
      <c r="F1226" s="35">
        <v>0</v>
      </c>
      <c r="G1226" s="34" t="s">
        <v>77</v>
      </c>
      <c r="H1226" s="35">
        <v>0</v>
      </c>
      <c r="I1226" s="34" t="s">
        <v>78</v>
      </c>
      <c r="J1226" s="35">
        <v>0</v>
      </c>
    </row>
    <row r="1227" spans="1:10" x14ac:dyDescent="0.25">
      <c r="A1227" s="34"/>
      <c r="B1227" s="34"/>
      <c r="C1227" s="34"/>
      <c r="D1227" s="34"/>
      <c r="E1227" s="34" t="s">
        <v>79</v>
      </c>
      <c r="F1227" s="35">
        <v>0.14000000000000001</v>
      </c>
      <c r="G1227" s="34"/>
      <c r="H1227" s="47" t="s">
        <v>80</v>
      </c>
      <c r="I1227" s="47"/>
      <c r="J1227" s="35">
        <v>0.74</v>
      </c>
    </row>
    <row r="1228" spans="1:10" ht="0.9" customHeight="1" x14ac:dyDescent="0.25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</row>
    <row r="1229" spans="1:10" ht="18" customHeight="1" x14ac:dyDescent="0.25">
      <c r="A1229" s="2"/>
      <c r="B1229" s="4" t="s">
        <v>43</v>
      </c>
      <c r="C1229" s="2" t="s">
        <v>44</v>
      </c>
      <c r="D1229" s="2" t="s">
        <v>10</v>
      </c>
      <c r="E1229" s="42" t="s">
        <v>45</v>
      </c>
      <c r="F1229" s="42"/>
      <c r="G1229" s="3" t="s">
        <v>46</v>
      </c>
      <c r="H1229" s="4" t="s">
        <v>11</v>
      </c>
      <c r="I1229" s="4" t="s">
        <v>47</v>
      </c>
      <c r="J1229" s="4" t="s">
        <v>12</v>
      </c>
    </row>
    <row r="1230" spans="1:10" ht="39" customHeight="1" x14ac:dyDescent="0.25">
      <c r="A1230" s="10" t="s">
        <v>48</v>
      </c>
      <c r="B1230" s="12" t="s">
        <v>183</v>
      </c>
      <c r="C1230" s="10" t="s">
        <v>50</v>
      </c>
      <c r="D1230" s="10" t="s">
        <v>184</v>
      </c>
      <c r="E1230" s="45" t="s">
        <v>101</v>
      </c>
      <c r="F1230" s="45"/>
      <c r="G1230" s="11" t="s">
        <v>107</v>
      </c>
      <c r="H1230" s="15">
        <v>1</v>
      </c>
      <c r="I1230" s="13">
        <v>1.57</v>
      </c>
      <c r="J1230" s="13">
        <v>1.57</v>
      </c>
    </row>
    <row r="1231" spans="1:10" ht="39" customHeight="1" x14ac:dyDescent="0.25">
      <c r="A1231" s="17" t="s">
        <v>54</v>
      </c>
      <c r="B1231" s="19" t="s">
        <v>626</v>
      </c>
      <c r="C1231" s="17" t="s">
        <v>50</v>
      </c>
      <c r="D1231" s="17" t="s">
        <v>627</v>
      </c>
      <c r="E1231" s="48" t="s">
        <v>416</v>
      </c>
      <c r="F1231" s="48"/>
      <c r="G1231" s="18" t="s">
        <v>61</v>
      </c>
      <c r="H1231" s="21">
        <v>1</v>
      </c>
      <c r="I1231" s="20">
        <v>0.59</v>
      </c>
      <c r="J1231" s="20">
        <v>0.59</v>
      </c>
    </row>
    <row r="1232" spans="1:10" ht="39" customHeight="1" x14ac:dyDescent="0.25">
      <c r="A1232" s="17" t="s">
        <v>54</v>
      </c>
      <c r="B1232" s="19" t="s">
        <v>624</v>
      </c>
      <c r="C1232" s="17" t="s">
        <v>50</v>
      </c>
      <c r="D1232" s="17" t="s">
        <v>625</v>
      </c>
      <c r="E1232" s="48" t="s">
        <v>416</v>
      </c>
      <c r="F1232" s="48"/>
      <c r="G1232" s="18" t="s">
        <v>61</v>
      </c>
      <c r="H1232" s="21">
        <v>1</v>
      </c>
      <c r="I1232" s="20">
        <v>0.11</v>
      </c>
      <c r="J1232" s="20">
        <v>0.11</v>
      </c>
    </row>
    <row r="1233" spans="1:10" ht="39" customHeight="1" x14ac:dyDescent="0.25">
      <c r="A1233" s="17" t="s">
        <v>54</v>
      </c>
      <c r="B1233" s="19" t="s">
        <v>622</v>
      </c>
      <c r="C1233" s="17" t="s">
        <v>50</v>
      </c>
      <c r="D1233" s="17" t="s">
        <v>623</v>
      </c>
      <c r="E1233" s="48" t="s">
        <v>416</v>
      </c>
      <c r="F1233" s="48"/>
      <c r="G1233" s="18" t="s">
        <v>61</v>
      </c>
      <c r="H1233" s="21">
        <v>1</v>
      </c>
      <c r="I1233" s="20">
        <v>0.49</v>
      </c>
      <c r="J1233" s="20">
        <v>0.49</v>
      </c>
    </row>
    <row r="1234" spans="1:10" ht="39" customHeight="1" x14ac:dyDescent="0.25">
      <c r="A1234" s="17" t="s">
        <v>54</v>
      </c>
      <c r="B1234" s="19" t="s">
        <v>628</v>
      </c>
      <c r="C1234" s="17" t="s">
        <v>50</v>
      </c>
      <c r="D1234" s="17" t="s">
        <v>629</v>
      </c>
      <c r="E1234" s="48" t="s">
        <v>416</v>
      </c>
      <c r="F1234" s="48"/>
      <c r="G1234" s="18" t="s">
        <v>61</v>
      </c>
      <c r="H1234" s="21">
        <v>1</v>
      </c>
      <c r="I1234" s="20">
        <v>0.38</v>
      </c>
      <c r="J1234" s="20">
        <v>0.38</v>
      </c>
    </row>
    <row r="1235" spans="1:10" x14ac:dyDescent="0.25">
      <c r="A1235" s="34"/>
      <c r="B1235" s="34"/>
      <c r="C1235" s="34"/>
      <c r="D1235" s="34"/>
      <c r="E1235" s="34" t="s">
        <v>76</v>
      </c>
      <c r="F1235" s="35">
        <v>0</v>
      </c>
      <c r="G1235" s="34" t="s">
        <v>77</v>
      </c>
      <c r="H1235" s="35">
        <v>0</v>
      </c>
      <c r="I1235" s="34" t="s">
        <v>78</v>
      </c>
      <c r="J1235" s="35">
        <v>0</v>
      </c>
    </row>
    <row r="1236" spans="1:10" x14ac:dyDescent="0.25">
      <c r="A1236" s="34"/>
      <c r="B1236" s="34"/>
      <c r="C1236" s="34"/>
      <c r="D1236" s="34"/>
      <c r="E1236" s="34" t="s">
        <v>79</v>
      </c>
      <c r="F1236" s="35">
        <v>0.39</v>
      </c>
      <c r="G1236" s="34"/>
      <c r="H1236" s="47" t="s">
        <v>80</v>
      </c>
      <c r="I1236" s="47"/>
      <c r="J1236" s="35">
        <v>1.96</v>
      </c>
    </row>
    <row r="1237" spans="1:10" ht="0.9" customHeight="1" x14ac:dyDescent="0.25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</row>
    <row r="1238" spans="1:10" ht="18" customHeight="1" x14ac:dyDescent="0.25">
      <c r="A1238" s="2"/>
      <c r="B1238" s="4" t="s">
        <v>43</v>
      </c>
      <c r="C1238" s="2" t="s">
        <v>44</v>
      </c>
      <c r="D1238" s="2" t="s">
        <v>10</v>
      </c>
      <c r="E1238" s="42" t="s">
        <v>45</v>
      </c>
      <c r="F1238" s="42"/>
      <c r="G1238" s="3" t="s">
        <v>46</v>
      </c>
      <c r="H1238" s="4" t="s">
        <v>11</v>
      </c>
      <c r="I1238" s="4" t="s">
        <v>47</v>
      </c>
      <c r="J1238" s="4" t="s">
        <v>12</v>
      </c>
    </row>
    <row r="1239" spans="1:10" ht="39" customHeight="1" x14ac:dyDescent="0.25">
      <c r="A1239" s="10" t="s">
        <v>48</v>
      </c>
      <c r="B1239" s="12" t="s">
        <v>622</v>
      </c>
      <c r="C1239" s="10" t="s">
        <v>50</v>
      </c>
      <c r="D1239" s="10" t="s">
        <v>623</v>
      </c>
      <c r="E1239" s="45" t="s">
        <v>416</v>
      </c>
      <c r="F1239" s="45"/>
      <c r="G1239" s="11" t="s">
        <v>61</v>
      </c>
      <c r="H1239" s="15">
        <v>1</v>
      </c>
      <c r="I1239" s="13">
        <v>0.49</v>
      </c>
      <c r="J1239" s="13">
        <v>0.49</v>
      </c>
    </row>
    <row r="1240" spans="1:10" ht="26.1" customHeight="1" x14ac:dyDescent="0.25">
      <c r="A1240" s="22" t="s">
        <v>64</v>
      </c>
      <c r="B1240" s="24" t="s">
        <v>630</v>
      </c>
      <c r="C1240" s="22" t="s">
        <v>50</v>
      </c>
      <c r="D1240" s="22" t="s">
        <v>631</v>
      </c>
      <c r="E1240" s="46" t="s">
        <v>425</v>
      </c>
      <c r="F1240" s="46"/>
      <c r="G1240" s="23" t="s">
        <v>84</v>
      </c>
      <c r="H1240" s="26">
        <v>1.2799999999999999E-4</v>
      </c>
      <c r="I1240" s="25">
        <v>3850.26</v>
      </c>
      <c r="J1240" s="25">
        <v>0.49</v>
      </c>
    </row>
    <row r="1241" spans="1:10" x14ac:dyDescent="0.25">
      <c r="A1241" s="34"/>
      <c r="B1241" s="34"/>
      <c r="C1241" s="34"/>
      <c r="D1241" s="34"/>
      <c r="E1241" s="34" t="s">
        <v>76</v>
      </c>
      <c r="F1241" s="35">
        <v>0</v>
      </c>
      <c r="G1241" s="34" t="s">
        <v>77</v>
      </c>
      <c r="H1241" s="35">
        <v>0</v>
      </c>
      <c r="I1241" s="34" t="s">
        <v>78</v>
      </c>
      <c r="J1241" s="35">
        <v>0</v>
      </c>
    </row>
    <row r="1242" spans="1:10" x14ac:dyDescent="0.25">
      <c r="A1242" s="34"/>
      <c r="B1242" s="34"/>
      <c r="C1242" s="34"/>
      <c r="D1242" s="34"/>
      <c r="E1242" s="34" t="s">
        <v>79</v>
      </c>
      <c r="F1242" s="35">
        <v>0.12</v>
      </c>
      <c r="G1242" s="34"/>
      <c r="H1242" s="47" t="s">
        <v>80</v>
      </c>
      <c r="I1242" s="47"/>
      <c r="J1242" s="35">
        <v>0.61</v>
      </c>
    </row>
    <row r="1243" spans="1:10" ht="0.9" customHeight="1" x14ac:dyDescent="0.25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</row>
    <row r="1244" spans="1:10" ht="18" customHeight="1" x14ac:dyDescent="0.25">
      <c r="A1244" s="2"/>
      <c r="B1244" s="4" t="s">
        <v>43</v>
      </c>
      <c r="C1244" s="2" t="s">
        <v>44</v>
      </c>
      <c r="D1244" s="2" t="s">
        <v>10</v>
      </c>
      <c r="E1244" s="42" t="s">
        <v>45</v>
      </c>
      <c r="F1244" s="42"/>
      <c r="G1244" s="3" t="s">
        <v>46</v>
      </c>
      <c r="H1244" s="4" t="s">
        <v>11</v>
      </c>
      <c r="I1244" s="4" t="s">
        <v>47</v>
      </c>
      <c r="J1244" s="4" t="s">
        <v>12</v>
      </c>
    </row>
    <row r="1245" spans="1:10" ht="39" customHeight="1" x14ac:dyDescent="0.25">
      <c r="A1245" s="10" t="s">
        <v>48</v>
      </c>
      <c r="B1245" s="12" t="s">
        <v>624</v>
      </c>
      <c r="C1245" s="10" t="s">
        <v>50</v>
      </c>
      <c r="D1245" s="10" t="s">
        <v>625</v>
      </c>
      <c r="E1245" s="45" t="s">
        <v>416</v>
      </c>
      <c r="F1245" s="45"/>
      <c r="G1245" s="11" t="s">
        <v>61</v>
      </c>
      <c r="H1245" s="15">
        <v>1</v>
      </c>
      <c r="I1245" s="13">
        <v>0.11</v>
      </c>
      <c r="J1245" s="13">
        <v>0.11</v>
      </c>
    </row>
    <row r="1246" spans="1:10" ht="26.1" customHeight="1" x14ac:dyDescent="0.25">
      <c r="A1246" s="22" t="s">
        <v>64</v>
      </c>
      <c r="B1246" s="24" t="s">
        <v>630</v>
      </c>
      <c r="C1246" s="22" t="s">
        <v>50</v>
      </c>
      <c r="D1246" s="22" t="s">
        <v>631</v>
      </c>
      <c r="E1246" s="46" t="s">
        <v>425</v>
      </c>
      <c r="F1246" s="46"/>
      <c r="G1246" s="23" t="s">
        <v>84</v>
      </c>
      <c r="H1246" s="26">
        <v>2.9600000000000001E-5</v>
      </c>
      <c r="I1246" s="25">
        <v>3850.26</v>
      </c>
      <c r="J1246" s="25">
        <v>0.11</v>
      </c>
    </row>
    <row r="1247" spans="1:10" x14ac:dyDescent="0.25">
      <c r="A1247" s="34"/>
      <c r="B1247" s="34"/>
      <c r="C1247" s="34"/>
      <c r="D1247" s="34"/>
      <c r="E1247" s="34" t="s">
        <v>76</v>
      </c>
      <c r="F1247" s="35">
        <v>0</v>
      </c>
      <c r="G1247" s="34" t="s">
        <v>77</v>
      </c>
      <c r="H1247" s="35">
        <v>0</v>
      </c>
      <c r="I1247" s="34" t="s">
        <v>78</v>
      </c>
      <c r="J1247" s="35">
        <v>0</v>
      </c>
    </row>
    <row r="1248" spans="1:10" x14ac:dyDescent="0.25">
      <c r="A1248" s="34"/>
      <c r="B1248" s="34"/>
      <c r="C1248" s="34"/>
      <c r="D1248" s="34"/>
      <c r="E1248" s="34" t="s">
        <v>79</v>
      </c>
      <c r="F1248" s="35">
        <v>0.02</v>
      </c>
      <c r="G1248" s="34"/>
      <c r="H1248" s="47" t="s">
        <v>80</v>
      </c>
      <c r="I1248" s="47"/>
      <c r="J1248" s="35">
        <v>0.13</v>
      </c>
    </row>
    <row r="1249" spans="1:10" ht="0.9" customHeight="1" x14ac:dyDescent="0.25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</row>
    <row r="1250" spans="1:10" ht="18" customHeight="1" x14ac:dyDescent="0.25">
      <c r="A1250" s="2"/>
      <c r="B1250" s="4" t="s">
        <v>43</v>
      </c>
      <c r="C1250" s="2" t="s">
        <v>44</v>
      </c>
      <c r="D1250" s="2" t="s">
        <v>10</v>
      </c>
      <c r="E1250" s="42" t="s">
        <v>45</v>
      </c>
      <c r="F1250" s="42"/>
      <c r="G1250" s="3" t="s">
        <v>46</v>
      </c>
      <c r="H1250" s="4" t="s">
        <v>11</v>
      </c>
      <c r="I1250" s="4" t="s">
        <v>47</v>
      </c>
      <c r="J1250" s="4" t="s">
        <v>12</v>
      </c>
    </row>
    <row r="1251" spans="1:10" ht="39" customHeight="1" x14ac:dyDescent="0.25">
      <c r="A1251" s="10" t="s">
        <v>48</v>
      </c>
      <c r="B1251" s="12" t="s">
        <v>628</v>
      </c>
      <c r="C1251" s="10" t="s">
        <v>50</v>
      </c>
      <c r="D1251" s="10" t="s">
        <v>629</v>
      </c>
      <c r="E1251" s="45" t="s">
        <v>416</v>
      </c>
      <c r="F1251" s="45"/>
      <c r="G1251" s="11" t="s">
        <v>61</v>
      </c>
      <c r="H1251" s="15">
        <v>1</v>
      </c>
      <c r="I1251" s="13">
        <v>0.38</v>
      </c>
      <c r="J1251" s="13">
        <v>0.38</v>
      </c>
    </row>
    <row r="1252" spans="1:10" ht="26.1" customHeight="1" x14ac:dyDescent="0.25">
      <c r="A1252" s="22" t="s">
        <v>64</v>
      </c>
      <c r="B1252" s="24" t="s">
        <v>630</v>
      </c>
      <c r="C1252" s="22" t="s">
        <v>50</v>
      </c>
      <c r="D1252" s="22" t="s">
        <v>631</v>
      </c>
      <c r="E1252" s="46" t="s">
        <v>425</v>
      </c>
      <c r="F1252" s="46"/>
      <c r="G1252" s="23" t="s">
        <v>84</v>
      </c>
      <c r="H1252" s="26">
        <v>1E-4</v>
      </c>
      <c r="I1252" s="25">
        <v>3850.26</v>
      </c>
      <c r="J1252" s="25">
        <v>0.38</v>
      </c>
    </row>
    <row r="1253" spans="1:10" x14ac:dyDescent="0.25">
      <c r="A1253" s="34"/>
      <c r="B1253" s="34"/>
      <c r="C1253" s="34"/>
      <c r="D1253" s="34"/>
      <c r="E1253" s="34" t="s">
        <v>76</v>
      </c>
      <c r="F1253" s="35">
        <v>0</v>
      </c>
      <c r="G1253" s="34" t="s">
        <v>77</v>
      </c>
      <c r="H1253" s="35">
        <v>0</v>
      </c>
      <c r="I1253" s="34" t="s">
        <v>78</v>
      </c>
      <c r="J1253" s="35">
        <v>0</v>
      </c>
    </row>
    <row r="1254" spans="1:10" x14ac:dyDescent="0.25">
      <c r="A1254" s="34"/>
      <c r="B1254" s="34"/>
      <c r="C1254" s="34"/>
      <c r="D1254" s="34"/>
      <c r="E1254" s="34" t="s">
        <v>79</v>
      </c>
      <c r="F1254" s="35">
        <v>0.09</v>
      </c>
      <c r="G1254" s="34"/>
      <c r="H1254" s="47" t="s">
        <v>80</v>
      </c>
      <c r="I1254" s="47"/>
      <c r="J1254" s="35">
        <v>0.47</v>
      </c>
    </row>
    <row r="1255" spans="1:10" ht="0.9" customHeight="1" x14ac:dyDescent="0.25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</row>
    <row r="1256" spans="1:10" ht="18" customHeight="1" x14ac:dyDescent="0.25">
      <c r="A1256" s="2"/>
      <c r="B1256" s="4" t="s">
        <v>43</v>
      </c>
      <c r="C1256" s="2" t="s">
        <v>44</v>
      </c>
      <c r="D1256" s="2" t="s">
        <v>10</v>
      </c>
      <c r="E1256" s="42" t="s">
        <v>45</v>
      </c>
      <c r="F1256" s="42"/>
      <c r="G1256" s="3" t="s">
        <v>46</v>
      </c>
      <c r="H1256" s="4" t="s">
        <v>11</v>
      </c>
      <c r="I1256" s="4" t="s">
        <v>47</v>
      </c>
      <c r="J1256" s="4" t="s">
        <v>12</v>
      </c>
    </row>
    <row r="1257" spans="1:10" ht="39" customHeight="1" x14ac:dyDescent="0.25">
      <c r="A1257" s="10" t="s">
        <v>48</v>
      </c>
      <c r="B1257" s="12" t="s">
        <v>626</v>
      </c>
      <c r="C1257" s="10" t="s">
        <v>50</v>
      </c>
      <c r="D1257" s="10" t="s">
        <v>627</v>
      </c>
      <c r="E1257" s="45" t="s">
        <v>416</v>
      </c>
      <c r="F1257" s="45"/>
      <c r="G1257" s="11" t="s">
        <v>61</v>
      </c>
      <c r="H1257" s="15">
        <v>1</v>
      </c>
      <c r="I1257" s="13">
        <v>0.59</v>
      </c>
      <c r="J1257" s="13">
        <v>0.59</v>
      </c>
    </row>
    <row r="1258" spans="1:10" ht="26.1" customHeight="1" x14ac:dyDescent="0.25">
      <c r="A1258" s="22" t="s">
        <v>64</v>
      </c>
      <c r="B1258" s="24" t="s">
        <v>426</v>
      </c>
      <c r="C1258" s="22" t="s">
        <v>50</v>
      </c>
      <c r="D1258" s="22" t="s">
        <v>427</v>
      </c>
      <c r="E1258" s="46" t="s">
        <v>428</v>
      </c>
      <c r="F1258" s="46"/>
      <c r="G1258" s="23" t="s">
        <v>429</v>
      </c>
      <c r="H1258" s="26">
        <v>0.52</v>
      </c>
      <c r="I1258" s="25">
        <v>1.1399999999999999</v>
      </c>
      <c r="J1258" s="25">
        <v>0.59</v>
      </c>
    </row>
    <row r="1259" spans="1:10" x14ac:dyDescent="0.25">
      <c r="A1259" s="34"/>
      <c r="B1259" s="34"/>
      <c r="C1259" s="34"/>
      <c r="D1259" s="34"/>
      <c r="E1259" s="34" t="s">
        <v>76</v>
      </c>
      <c r="F1259" s="35">
        <v>0</v>
      </c>
      <c r="G1259" s="34" t="s">
        <v>77</v>
      </c>
      <c r="H1259" s="35">
        <v>0</v>
      </c>
      <c r="I1259" s="34" t="s">
        <v>78</v>
      </c>
      <c r="J1259" s="35">
        <v>0</v>
      </c>
    </row>
    <row r="1260" spans="1:10" x14ac:dyDescent="0.25">
      <c r="A1260" s="34"/>
      <c r="B1260" s="34"/>
      <c r="C1260" s="34"/>
      <c r="D1260" s="34"/>
      <c r="E1260" s="34" t="s">
        <v>79</v>
      </c>
      <c r="F1260" s="35">
        <v>0.14000000000000001</v>
      </c>
      <c r="G1260" s="34"/>
      <c r="H1260" s="47" t="s">
        <v>80</v>
      </c>
      <c r="I1260" s="47"/>
      <c r="J1260" s="35">
        <v>0.73</v>
      </c>
    </row>
    <row r="1261" spans="1:10" ht="0.9" customHeight="1" x14ac:dyDescent="0.25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</row>
    <row r="1262" spans="1:10" x14ac:dyDescent="0.25">
      <c r="A1262" s="33"/>
      <c r="B1262" s="33"/>
      <c r="C1262" s="33"/>
      <c r="D1262" s="33"/>
      <c r="E1262" s="33"/>
      <c r="F1262" s="33"/>
      <c r="G1262" s="33"/>
      <c r="H1262" s="33"/>
      <c r="I1262" s="33"/>
      <c r="J1262" s="33"/>
    </row>
    <row r="1263" spans="1:10" x14ac:dyDescent="0.25">
      <c r="A1263" s="39"/>
      <c r="B1263" s="39"/>
      <c r="C1263" s="39"/>
      <c r="D1263" s="32"/>
      <c r="E1263" s="29"/>
      <c r="F1263" s="40" t="s">
        <v>36</v>
      </c>
      <c r="G1263" s="39"/>
      <c r="H1263" s="41">
        <v>408045.65</v>
      </c>
      <c r="I1263" s="39"/>
      <c r="J1263" s="39"/>
    </row>
    <row r="1264" spans="1:10" x14ac:dyDescent="0.25">
      <c r="A1264" s="39"/>
      <c r="B1264" s="39"/>
      <c r="C1264" s="39"/>
      <c r="D1264" s="32"/>
      <c r="E1264" s="29"/>
      <c r="F1264" s="40" t="s">
        <v>37</v>
      </c>
      <c r="G1264" s="39"/>
      <c r="H1264" s="41">
        <v>101450.59</v>
      </c>
      <c r="I1264" s="39"/>
      <c r="J1264" s="39"/>
    </row>
    <row r="1265" spans="1:10" x14ac:dyDescent="0.25">
      <c r="A1265" s="39"/>
      <c r="B1265" s="39"/>
      <c r="C1265" s="39"/>
      <c r="D1265" s="32"/>
      <c r="E1265" s="29"/>
      <c r="F1265" s="40" t="s">
        <v>38</v>
      </c>
      <c r="G1265" s="39"/>
      <c r="H1265" s="41">
        <v>509496.24</v>
      </c>
      <c r="I1265" s="39"/>
      <c r="J1265" s="39"/>
    </row>
    <row r="1266" spans="1:10" ht="60" customHeight="1" x14ac:dyDescent="0.25">
      <c r="A1266" s="28"/>
      <c r="B1266" s="28"/>
      <c r="C1266" s="28"/>
      <c r="D1266" s="28"/>
      <c r="E1266" s="28"/>
      <c r="F1266" s="28"/>
      <c r="G1266" s="28"/>
      <c r="H1266" s="28"/>
      <c r="I1266" s="28"/>
      <c r="J1266" s="28"/>
    </row>
    <row r="1267" spans="1:10" ht="69.900000000000006" customHeight="1" x14ac:dyDescent="0.25">
      <c r="A1267" s="37" t="s">
        <v>39</v>
      </c>
      <c r="B1267" s="38"/>
      <c r="C1267" s="38"/>
      <c r="D1267" s="38"/>
      <c r="E1267" s="38"/>
      <c r="F1267" s="38"/>
      <c r="G1267" s="38"/>
      <c r="H1267" s="38"/>
      <c r="I1267" s="38"/>
      <c r="J1267" s="38"/>
    </row>
  </sheetData>
  <mergeCells count="985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A4:J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H15:I15"/>
    <mergeCell ref="E17:F17"/>
    <mergeCell ref="E18:F18"/>
    <mergeCell ref="E19:F19"/>
    <mergeCell ref="E20:F20"/>
    <mergeCell ref="E21:F21"/>
    <mergeCell ref="E22:F22"/>
    <mergeCell ref="E23:F23"/>
    <mergeCell ref="E24:F24"/>
    <mergeCell ref="H26:I26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H39:I39"/>
    <mergeCell ref="E41:F41"/>
    <mergeCell ref="E42:F42"/>
    <mergeCell ref="E43:F43"/>
    <mergeCell ref="E44:F44"/>
    <mergeCell ref="H46:I46"/>
    <mergeCell ref="E48:F48"/>
    <mergeCell ref="E49:F49"/>
    <mergeCell ref="E50:F50"/>
    <mergeCell ref="E51:F51"/>
    <mergeCell ref="E52:F52"/>
    <mergeCell ref="E53:F53"/>
    <mergeCell ref="H55:I55"/>
    <mergeCell ref="E57:F57"/>
    <mergeCell ref="E58:F58"/>
    <mergeCell ref="E59:F59"/>
    <mergeCell ref="E60:F60"/>
    <mergeCell ref="E61:F61"/>
    <mergeCell ref="E62:F62"/>
    <mergeCell ref="H64:I64"/>
    <mergeCell ref="E66:F66"/>
    <mergeCell ref="E67:F67"/>
    <mergeCell ref="E68:F68"/>
    <mergeCell ref="E69:F69"/>
    <mergeCell ref="E70:F70"/>
    <mergeCell ref="H72:I72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H87:I87"/>
    <mergeCell ref="E89:F89"/>
    <mergeCell ref="E90:F90"/>
    <mergeCell ref="E91:F91"/>
    <mergeCell ref="E92:F92"/>
    <mergeCell ref="E93:F93"/>
    <mergeCell ref="E94:F94"/>
    <mergeCell ref="E95:F95"/>
    <mergeCell ref="H97:I97"/>
    <mergeCell ref="E99:F99"/>
    <mergeCell ref="E100:F100"/>
    <mergeCell ref="E101:F101"/>
    <mergeCell ref="E102:F102"/>
    <mergeCell ref="E103:F103"/>
    <mergeCell ref="E104:F104"/>
    <mergeCell ref="E105:F105"/>
    <mergeCell ref="H107:I107"/>
    <mergeCell ref="E109:F109"/>
    <mergeCell ref="E110:F110"/>
    <mergeCell ref="E111:F111"/>
    <mergeCell ref="E112:F112"/>
    <mergeCell ref="E113:F113"/>
    <mergeCell ref="E114:F114"/>
    <mergeCell ref="E115:F115"/>
    <mergeCell ref="H117:I117"/>
    <mergeCell ref="E119:F119"/>
    <mergeCell ref="E120:F120"/>
    <mergeCell ref="E121:F121"/>
    <mergeCell ref="E122:F122"/>
    <mergeCell ref="E123:F123"/>
    <mergeCell ref="H125:I125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H140:I140"/>
    <mergeCell ref="E142:F142"/>
    <mergeCell ref="E143:F143"/>
    <mergeCell ref="E144:F144"/>
    <mergeCell ref="E145:F145"/>
    <mergeCell ref="E146:F146"/>
    <mergeCell ref="E147:F147"/>
    <mergeCell ref="E148:F148"/>
    <mergeCell ref="H150:I150"/>
    <mergeCell ref="E152:F152"/>
    <mergeCell ref="E153:F153"/>
    <mergeCell ref="E154:F154"/>
    <mergeCell ref="E155:F155"/>
    <mergeCell ref="E156:F156"/>
    <mergeCell ref="E157:F157"/>
    <mergeCell ref="E158:F158"/>
    <mergeCell ref="H160:I160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H173:I173"/>
    <mergeCell ref="E175:F175"/>
    <mergeCell ref="E176:F176"/>
    <mergeCell ref="E177:F177"/>
    <mergeCell ref="E178:F178"/>
    <mergeCell ref="E179:F179"/>
    <mergeCell ref="E180:F180"/>
    <mergeCell ref="E181:F181"/>
    <mergeCell ref="H183:I183"/>
    <mergeCell ref="E185:F185"/>
    <mergeCell ref="E186:F186"/>
    <mergeCell ref="E187:F187"/>
    <mergeCell ref="E188:F188"/>
    <mergeCell ref="E189:F189"/>
    <mergeCell ref="E190:F190"/>
    <mergeCell ref="E191:F191"/>
    <mergeCell ref="H193:I193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H204:I204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H216:I216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H227:I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H238:I238"/>
    <mergeCell ref="E240:F240"/>
    <mergeCell ref="E241:F241"/>
    <mergeCell ref="E242:F242"/>
    <mergeCell ref="E243:F243"/>
    <mergeCell ref="E244:F244"/>
    <mergeCell ref="H246:I246"/>
    <mergeCell ref="E248:F248"/>
    <mergeCell ref="E249:F249"/>
    <mergeCell ref="E250:F250"/>
    <mergeCell ref="E251:F251"/>
    <mergeCell ref="E252:F252"/>
    <mergeCell ref="H254:I254"/>
    <mergeCell ref="E256:F256"/>
    <mergeCell ref="E257:F257"/>
    <mergeCell ref="E258:F258"/>
    <mergeCell ref="E259:F259"/>
    <mergeCell ref="E260:F260"/>
    <mergeCell ref="E261:F261"/>
    <mergeCell ref="H263:I263"/>
    <mergeCell ref="E265:F265"/>
    <mergeCell ref="E266:F266"/>
    <mergeCell ref="E267:F267"/>
    <mergeCell ref="E268:F268"/>
    <mergeCell ref="E269:F269"/>
    <mergeCell ref="E270:F270"/>
    <mergeCell ref="E271:F271"/>
    <mergeCell ref="H273:I273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H284:I284"/>
    <mergeCell ref="E286:F286"/>
    <mergeCell ref="E287:F287"/>
    <mergeCell ref="E288:F288"/>
    <mergeCell ref="E289:F289"/>
    <mergeCell ref="E290:F290"/>
    <mergeCell ref="H292:I292"/>
    <mergeCell ref="E294:F294"/>
    <mergeCell ref="E295:F295"/>
    <mergeCell ref="E296:F296"/>
    <mergeCell ref="E297:F297"/>
    <mergeCell ref="E298:F298"/>
    <mergeCell ref="E299:F299"/>
    <mergeCell ref="H301:I301"/>
    <mergeCell ref="E303:F303"/>
    <mergeCell ref="E304:F304"/>
    <mergeCell ref="E305:F305"/>
    <mergeCell ref="E306:F306"/>
    <mergeCell ref="E307:F307"/>
    <mergeCell ref="H309:I309"/>
    <mergeCell ref="E311:F311"/>
    <mergeCell ref="E312:F312"/>
    <mergeCell ref="E313:F313"/>
    <mergeCell ref="E314:F314"/>
    <mergeCell ref="E315:F315"/>
    <mergeCell ref="E316:F316"/>
    <mergeCell ref="H318:I318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H329:I329"/>
    <mergeCell ref="E331:F331"/>
    <mergeCell ref="E332:F332"/>
    <mergeCell ref="E333:F333"/>
    <mergeCell ref="E334:F334"/>
    <mergeCell ref="E335:F335"/>
    <mergeCell ref="E336:F336"/>
    <mergeCell ref="H338:I338"/>
    <mergeCell ref="E340:F340"/>
    <mergeCell ref="E341:F341"/>
    <mergeCell ref="E342:F342"/>
    <mergeCell ref="E343:F343"/>
    <mergeCell ref="E344:F344"/>
    <mergeCell ref="E345:F345"/>
    <mergeCell ref="H347:I347"/>
    <mergeCell ref="E349:F349"/>
    <mergeCell ref="E350:F350"/>
    <mergeCell ref="E351:F351"/>
    <mergeCell ref="E352:F352"/>
    <mergeCell ref="E353:F353"/>
    <mergeCell ref="H355:I355"/>
    <mergeCell ref="A357:J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H369:I369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H382:I382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H395:I395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H406:I406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H417:I417"/>
    <mergeCell ref="E419:F419"/>
    <mergeCell ref="E420:F420"/>
    <mergeCell ref="E421:F421"/>
    <mergeCell ref="E422:F422"/>
    <mergeCell ref="E423:F423"/>
    <mergeCell ref="E424:F424"/>
    <mergeCell ref="E425:F425"/>
    <mergeCell ref="H427:I427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H440:I440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H453:I453"/>
    <mergeCell ref="E455:F455"/>
    <mergeCell ref="E456:F456"/>
    <mergeCell ref="E457:F457"/>
    <mergeCell ref="E458:F458"/>
    <mergeCell ref="H460:I460"/>
    <mergeCell ref="E462:F462"/>
    <mergeCell ref="E463:F463"/>
    <mergeCell ref="E464:F464"/>
    <mergeCell ref="E465:F465"/>
    <mergeCell ref="E466:F466"/>
    <mergeCell ref="E467:F467"/>
    <mergeCell ref="H469:I469"/>
    <mergeCell ref="E471:F471"/>
    <mergeCell ref="E472:F472"/>
    <mergeCell ref="E473:F473"/>
    <mergeCell ref="H475:I475"/>
    <mergeCell ref="E477:F477"/>
    <mergeCell ref="E478:F478"/>
    <mergeCell ref="E479:F479"/>
    <mergeCell ref="H481:I481"/>
    <mergeCell ref="E483:F483"/>
    <mergeCell ref="E484:F484"/>
    <mergeCell ref="E485:F485"/>
    <mergeCell ref="H487:I487"/>
    <mergeCell ref="E489:F489"/>
    <mergeCell ref="E490:F490"/>
    <mergeCell ref="E491:F491"/>
    <mergeCell ref="H493:I493"/>
    <mergeCell ref="E495:F495"/>
    <mergeCell ref="E496:F496"/>
    <mergeCell ref="E497:F497"/>
    <mergeCell ref="E498:F498"/>
    <mergeCell ref="H500:I500"/>
    <mergeCell ref="E502:F502"/>
    <mergeCell ref="E503:F503"/>
    <mergeCell ref="E504:F504"/>
    <mergeCell ref="E505:F505"/>
    <mergeCell ref="E506:F506"/>
    <mergeCell ref="E507:F507"/>
    <mergeCell ref="H509:I509"/>
    <mergeCell ref="E511:F511"/>
    <mergeCell ref="E512:F512"/>
    <mergeCell ref="E513:F513"/>
    <mergeCell ref="H515:I515"/>
    <mergeCell ref="E517:F517"/>
    <mergeCell ref="E518:F518"/>
    <mergeCell ref="E519:F519"/>
    <mergeCell ref="H521:I521"/>
    <mergeCell ref="E523:F523"/>
    <mergeCell ref="E524:F524"/>
    <mergeCell ref="E525:F525"/>
    <mergeCell ref="H527:I527"/>
    <mergeCell ref="E529:F529"/>
    <mergeCell ref="E530:F530"/>
    <mergeCell ref="E531:F531"/>
    <mergeCell ref="H533:I533"/>
    <mergeCell ref="E535:F535"/>
    <mergeCell ref="E536:F536"/>
    <mergeCell ref="E537:F537"/>
    <mergeCell ref="E538:F538"/>
    <mergeCell ref="E539:F539"/>
    <mergeCell ref="E540:F540"/>
    <mergeCell ref="H542:I542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H553:I553"/>
    <mergeCell ref="E555:F555"/>
    <mergeCell ref="E556:F556"/>
    <mergeCell ref="E557:F557"/>
    <mergeCell ref="E558:F558"/>
    <mergeCell ref="H560:I560"/>
    <mergeCell ref="E562:F562"/>
    <mergeCell ref="E563:F563"/>
    <mergeCell ref="E564:F564"/>
    <mergeCell ref="E565:F565"/>
    <mergeCell ref="H567:I567"/>
    <mergeCell ref="E569:F569"/>
    <mergeCell ref="E570:F570"/>
    <mergeCell ref="E571:F571"/>
    <mergeCell ref="E572:F572"/>
    <mergeCell ref="H574:I574"/>
    <mergeCell ref="E576:F576"/>
    <mergeCell ref="E577:F577"/>
    <mergeCell ref="E578:F578"/>
    <mergeCell ref="E579:F579"/>
    <mergeCell ref="H581:I581"/>
    <mergeCell ref="E583:F583"/>
    <mergeCell ref="E584:F584"/>
    <mergeCell ref="E585:F585"/>
    <mergeCell ref="H587:I587"/>
    <mergeCell ref="E589:F589"/>
    <mergeCell ref="E590:F590"/>
    <mergeCell ref="E591:F591"/>
    <mergeCell ref="E592:F592"/>
    <mergeCell ref="E593:F593"/>
    <mergeCell ref="E594:F594"/>
    <mergeCell ref="H596:I596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H607:I607"/>
    <mergeCell ref="E609:F609"/>
    <mergeCell ref="E610:F610"/>
    <mergeCell ref="E611:F611"/>
    <mergeCell ref="E612:F612"/>
    <mergeCell ref="H614:I614"/>
    <mergeCell ref="E616:F616"/>
    <mergeCell ref="E617:F617"/>
    <mergeCell ref="E618:F618"/>
    <mergeCell ref="E619:F619"/>
    <mergeCell ref="H621:I621"/>
    <mergeCell ref="E623:F623"/>
    <mergeCell ref="E624:F624"/>
    <mergeCell ref="E625:F625"/>
    <mergeCell ref="E626:F626"/>
    <mergeCell ref="H628:I628"/>
    <mergeCell ref="E630:F630"/>
    <mergeCell ref="E631:F631"/>
    <mergeCell ref="E632:F632"/>
    <mergeCell ref="E633:F633"/>
    <mergeCell ref="H635:I635"/>
    <mergeCell ref="E637:F637"/>
    <mergeCell ref="E638:F638"/>
    <mergeCell ref="E639:F639"/>
    <mergeCell ref="H641:I641"/>
    <mergeCell ref="E643:F643"/>
    <mergeCell ref="E644:F644"/>
    <mergeCell ref="E645:F645"/>
    <mergeCell ref="E646:F646"/>
    <mergeCell ref="E647:F647"/>
    <mergeCell ref="E648:F648"/>
    <mergeCell ref="H650:I650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H663:I663"/>
    <mergeCell ref="E665:F665"/>
    <mergeCell ref="E666:F666"/>
    <mergeCell ref="E667:F667"/>
    <mergeCell ref="E668:F668"/>
    <mergeCell ref="E669:F669"/>
    <mergeCell ref="E670:F670"/>
    <mergeCell ref="E671:F671"/>
    <mergeCell ref="H673:I673"/>
    <mergeCell ref="E675:F675"/>
    <mergeCell ref="E676:F676"/>
    <mergeCell ref="E677:F677"/>
    <mergeCell ref="H679:I679"/>
    <mergeCell ref="E681:F681"/>
    <mergeCell ref="E682:F682"/>
    <mergeCell ref="E683:F683"/>
    <mergeCell ref="H685:I685"/>
    <mergeCell ref="E687:F687"/>
    <mergeCell ref="E688:F688"/>
    <mergeCell ref="E689:F689"/>
    <mergeCell ref="H691:I691"/>
    <mergeCell ref="E693:F693"/>
    <mergeCell ref="E694:F694"/>
    <mergeCell ref="E695:F695"/>
    <mergeCell ref="H697:I697"/>
    <mergeCell ref="E699:F699"/>
    <mergeCell ref="E700:F700"/>
    <mergeCell ref="E701:F701"/>
    <mergeCell ref="E702:F702"/>
    <mergeCell ref="H704:I704"/>
    <mergeCell ref="E706:F706"/>
    <mergeCell ref="E707:F707"/>
    <mergeCell ref="E708:F708"/>
    <mergeCell ref="E709:F709"/>
    <mergeCell ref="E710:F710"/>
    <mergeCell ref="E711:F711"/>
    <mergeCell ref="H713:I713"/>
    <mergeCell ref="E715:F715"/>
    <mergeCell ref="E716:F716"/>
    <mergeCell ref="E717:F717"/>
    <mergeCell ref="H719:I719"/>
    <mergeCell ref="E721:F721"/>
    <mergeCell ref="E722:F722"/>
    <mergeCell ref="E723:F723"/>
    <mergeCell ref="H725:I725"/>
    <mergeCell ref="E727:F727"/>
    <mergeCell ref="E728:F728"/>
    <mergeCell ref="E729:F729"/>
    <mergeCell ref="H731:I731"/>
    <mergeCell ref="E733:F733"/>
    <mergeCell ref="E734:F734"/>
    <mergeCell ref="E735:F735"/>
    <mergeCell ref="H737:I737"/>
    <mergeCell ref="E739:F739"/>
    <mergeCell ref="E740:F740"/>
    <mergeCell ref="E741:F741"/>
    <mergeCell ref="E742:F742"/>
    <mergeCell ref="E743:F743"/>
    <mergeCell ref="E744:F744"/>
    <mergeCell ref="H746:I746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H758:I758"/>
    <mergeCell ref="E760:F760"/>
    <mergeCell ref="E761:F761"/>
    <mergeCell ref="E762:F762"/>
    <mergeCell ref="E763:F763"/>
    <mergeCell ref="E764:F764"/>
    <mergeCell ref="H766:I766"/>
    <mergeCell ref="E768:F768"/>
    <mergeCell ref="E769:F769"/>
    <mergeCell ref="E770:F770"/>
    <mergeCell ref="E771:F771"/>
    <mergeCell ref="E772:F772"/>
    <mergeCell ref="H774:I774"/>
    <mergeCell ref="E776:F776"/>
    <mergeCell ref="E777:F777"/>
    <mergeCell ref="E778:F778"/>
    <mergeCell ref="E779:F779"/>
    <mergeCell ref="E780:F780"/>
    <mergeCell ref="H782:I782"/>
    <mergeCell ref="E784:F784"/>
    <mergeCell ref="E785:F785"/>
    <mergeCell ref="E786:F786"/>
    <mergeCell ref="H788:I788"/>
    <mergeCell ref="E790:F790"/>
    <mergeCell ref="E791:F791"/>
    <mergeCell ref="E792:F792"/>
    <mergeCell ref="H794:I794"/>
    <mergeCell ref="E796:F796"/>
    <mergeCell ref="E797:F797"/>
    <mergeCell ref="E798:F798"/>
    <mergeCell ref="H800:I800"/>
    <mergeCell ref="E802:F802"/>
    <mergeCell ref="E803:F803"/>
    <mergeCell ref="E804:F804"/>
    <mergeCell ref="H806:I806"/>
    <mergeCell ref="E808:F808"/>
    <mergeCell ref="E809:F809"/>
    <mergeCell ref="E810:F810"/>
    <mergeCell ref="H812:I812"/>
    <mergeCell ref="E814:F814"/>
    <mergeCell ref="E815:F815"/>
    <mergeCell ref="E816:F816"/>
    <mergeCell ref="H818:I818"/>
    <mergeCell ref="E820:F820"/>
    <mergeCell ref="E821:F821"/>
    <mergeCell ref="E822:F822"/>
    <mergeCell ref="H824:I824"/>
    <mergeCell ref="E826:F826"/>
    <mergeCell ref="E827:F827"/>
    <mergeCell ref="E828:F828"/>
    <mergeCell ref="H830:I830"/>
    <mergeCell ref="E832:F832"/>
    <mergeCell ref="E833:F833"/>
    <mergeCell ref="E834:F834"/>
    <mergeCell ref="H836:I836"/>
    <mergeCell ref="E838:F838"/>
    <mergeCell ref="E839:F839"/>
    <mergeCell ref="E840:F840"/>
    <mergeCell ref="H842:I842"/>
    <mergeCell ref="E844:F844"/>
    <mergeCell ref="E845:F845"/>
    <mergeCell ref="E846:F846"/>
    <mergeCell ref="H848:I848"/>
    <mergeCell ref="E850:F850"/>
    <mergeCell ref="E851:F851"/>
    <mergeCell ref="E852:F852"/>
    <mergeCell ref="H854:I854"/>
    <mergeCell ref="E856:F856"/>
    <mergeCell ref="E857:F857"/>
    <mergeCell ref="E858:F858"/>
    <mergeCell ref="H860:I860"/>
    <mergeCell ref="E862:F862"/>
    <mergeCell ref="E863:F863"/>
    <mergeCell ref="E864:F864"/>
    <mergeCell ref="H866:I866"/>
    <mergeCell ref="E868:F868"/>
    <mergeCell ref="E869:F869"/>
    <mergeCell ref="E870:F870"/>
    <mergeCell ref="H872:I872"/>
    <mergeCell ref="E874:F874"/>
    <mergeCell ref="E875:F875"/>
    <mergeCell ref="E876:F876"/>
    <mergeCell ref="H878:I878"/>
    <mergeCell ref="E880:F880"/>
    <mergeCell ref="E881:F881"/>
    <mergeCell ref="E882:F882"/>
    <mergeCell ref="E883:F883"/>
    <mergeCell ref="E884:F884"/>
    <mergeCell ref="H886:I886"/>
    <mergeCell ref="E888:F888"/>
    <mergeCell ref="E889:F889"/>
    <mergeCell ref="E890:F890"/>
    <mergeCell ref="E891:F891"/>
    <mergeCell ref="E892:F892"/>
    <mergeCell ref="E893:F893"/>
    <mergeCell ref="E894:F894"/>
    <mergeCell ref="H896:I896"/>
    <mergeCell ref="E898:F898"/>
    <mergeCell ref="E899:F899"/>
    <mergeCell ref="E900:F900"/>
    <mergeCell ref="H902:I902"/>
    <mergeCell ref="E904:F904"/>
    <mergeCell ref="E905:F905"/>
    <mergeCell ref="E906:F906"/>
    <mergeCell ref="H908:I908"/>
    <mergeCell ref="E910:F910"/>
    <mergeCell ref="E911:F911"/>
    <mergeCell ref="E912:F912"/>
    <mergeCell ref="H914:I914"/>
    <mergeCell ref="E916:F916"/>
    <mergeCell ref="E917:F917"/>
    <mergeCell ref="E918:F918"/>
    <mergeCell ref="H920:I920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H932:I932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H945:I945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H958:I958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H971:I971"/>
    <mergeCell ref="E973:F973"/>
    <mergeCell ref="E974:F974"/>
    <mergeCell ref="E975:F975"/>
    <mergeCell ref="E976:F976"/>
    <mergeCell ref="E977:F977"/>
    <mergeCell ref="H979:I979"/>
    <mergeCell ref="E981:F981"/>
    <mergeCell ref="E982:F982"/>
    <mergeCell ref="E983:F983"/>
    <mergeCell ref="E984:F984"/>
    <mergeCell ref="E985:F985"/>
    <mergeCell ref="E986:F986"/>
    <mergeCell ref="E987:F987"/>
    <mergeCell ref="H989:I989"/>
    <mergeCell ref="E991:F991"/>
    <mergeCell ref="E992:F992"/>
    <mergeCell ref="E993:F993"/>
    <mergeCell ref="H995:I995"/>
    <mergeCell ref="E997:F997"/>
    <mergeCell ref="E998:F998"/>
    <mergeCell ref="E999:F999"/>
    <mergeCell ref="H1001:I1001"/>
    <mergeCell ref="E1003:F1003"/>
    <mergeCell ref="E1004:F1004"/>
    <mergeCell ref="E1005:F1005"/>
    <mergeCell ref="H1007:I1007"/>
    <mergeCell ref="E1009:F1009"/>
    <mergeCell ref="E1010:F1010"/>
    <mergeCell ref="E1011:F1011"/>
    <mergeCell ref="H1013:I1013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H1026:I1026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H1039:I1039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H1052:I1052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H1065:I1065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H1078:I1078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H1091:I1091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H1104:I1104"/>
    <mergeCell ref="E1106:F1106"/>
    <mergeCell ref="E1107:F1107"/>
    <mergeCell ref="E1108:F1108"/>
    <mergeCell ref="E1109:F1109"/>
    <mergeCell ref="E1110:F1110"/>
    <mergeCell ref="E1111:F1111"/>
    <mergeCell ref="E1112:F1112"/>
    <mergeCell ref="H1114:I1114"/>
    <mergeCell ref="E1116:F1116"/>
    <mergeCell ref="E1117:F1117"/>
    <mergeCell ref="E1118:F1118"/>
    <mergeCell ref="E1119:F1119"/>
    <mergeCell ref="E1120:F1120"/>
    <mergeCell ref="E1121:F1121"/>
    <mergeCell ref="H1123:I1123"/>
    <mergeCell ref="E1125:F1125"/>
    <mergeCell ref="E1126:F1126"/>
    <mergeCell ref="E1127:F1127"/>
    <mergeCell ref="E1128:F1128"/>
    <mergeCell ref="H1130:I1130"/>
    <mergeCell ref="E1132:F1132"/>
    <mergeCell ref="E1133:F1133"/>
    <mergeCell ref="E1134:F1134"/>
    <mergeCell ref="E1135:F1135"/>
    <mergeCell ref="E1136:F1136"/>
    <mergeCell ref="H1138:I1138"/>
    <mergeCell ref="E1140:F1140"/>
    <mergeCell ref="E1141:F1141"/>
    <mergeCell ref="E1142:F1142"/>
    <mergeCell ref="E1143:F1143"/>
    <mergeCell ref="E1144:F1144"/>
    <mergeCell ref="H1146:I1146"/>
    <mergeCell ref="E1148:F1148"/>
    <mergeCell ref="E1149:F1149"/>
    <mergeCell ref="E1150:F1150"/>
    <mergeCell ref="E1151:F1151"/>
    <mergeCell ref="E1152:F1152"/>
    <mergeCell ref="E1153:F1153"/>
    <mergeCell ref="E1154:F1154"/>
    <mergeCell ref="H1156:I1156"/>
    <mergeCell ref="E1158:F1158"/>
    <mergeCell ref="E1159:F1159"/>
    <mergeCell ref="E1160:F1160"/>
    <mergeCell ref="H1162:I1162"/>
    <mergeCell ref="E1164:F1164"/>
    <mergeCell ref="E1165:F1165"/>
    <mergeCell ref="E1166:F1166"/>
    <mergeCell ref="H1168:I1168"/>
    <mergeCell ref="E1170:F1170"/>
    <mergeCell ref="E1171:F1171"/>
    <mergeCell ref="E1172:F1172"/>
    <mergeCell ref="H1174:I1174"/>
    <mergeCell ref="E1176:F1176"/>
    <mergeCell ref="E1177:F1177"/>
    <mergeCell ref="E1178:F1178"/>
    <mergeCell ref="H1180:I1180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H1193:I1193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H1206:I1206"/>
    <mergeCell ref="E1208:F1208"/>
    <mergeCell ref="E1209:F1209"/>
    <mergeCell ref="E1210:F1210"/>
    <mergeCell ref="E1211:F1211"/>
    <mergeCell ref="H1213:I1213"/>
    <mergeCell ref="E1215:F1215"/>
    <mergeCell ref="E1216:F1216"/>
    <mergeCell ref="E1217:F1217"/>
    <mergeCell ref="E1218:F1218"/>
    <mergeCell ref="H1220:I1220"/>
    <mergeCell ref="E1222:F1222"/>
    <mergeCell ref="E1223:F1223"/>
    <mergeCell ref="E1224:F1224"/>
    <mergeCell ref="E1225:F1225"/>
    <mergeCell ref="H1227:I1227"/>
    <mergeCell ref="E1229:F1229"/>
    <mergeCell ref="E1230:F1230"/>
    <mergeCell ref="E1231:F1231"/>
    <mergeCell ref="E1232:F1232"/>
    <mergeCell ref="E1233:F1233"/>
    <mergeCell ref="E1234:F1234"/>
    <mergeCell ref="H1236:I1236"/>
    <mergeCell ref="E1238:F1238"/>
    <mergeCell ref="E1239:F1239"/>
    <mergeCell ref="E1240:F1240"/>
    <mergeCell ref="H1242:I1242"/>
    <mergeCell ref="E1244:F1244"/>
    <mergeCell ref="E1245:F1245"/>
    <mergeCell ref="E1246:F1246"/>
    <mergeCell ref="H1248:I1248"/>
    <mergeCell ref="E1250:F1250"/>
    <mergeCell ref="E1251:F1251"/>
    <mergeCell ref="E1252:F1252"/>
    <mergeCell ref="H1254:I1254"/>
    <mergeCell ref="E1256:F1256"/>
    <mergeCell ref="A1265:C1265"/>
    <mergeCell ref="F1265:G1265"/>
    <mergeCell ref="H1265:J1265"/>
    <mergeCell ref="A1267:J1267"/>
    <mergeCell ref="E1257:F1257"/>
    <mergeCell ref="E1258:F1258"/>
    <mergeCell ref="H1260:I1260"/>
    <mergeCell ref="A1263:C1263"/>
    <mergeCell ref="F1263:G1263"/>
    <mergeCell ref="H1263:J1263"/>
    <mergeCell ref="A1264:C1264"/>
    <mergeCell ref="F1264:G1264"/>
    <mergeCell ref="H1264:J1264"/>
  </mergeCells>
  <pageMargins left="0.7" right="0.7" top="0.75" bottom="0.75" header="0.3" footer="0.3"/>
  <pageSetup paperSize="9" scale="46" fitToHeight="0" orientation="portrait" r:id="rId1"/>
  <headerFooter>
    <oddHeader>&amp;L &amp;CMUNICÍPIO DE ÁGUA BOA
CNPJ: 15.023.898/0001-90 &amp;R</oddHeader>
    <oddFooter>&amp;L &amp;CAvenida Planalto  - Centro - Água Boa / MT
(66) 3468-6400 / protocolo.eng@aguaboa.mt.gov.br 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2"/>
  <sheetViews>
    <sheetView showWhiteSpace="0" workbookViewId="0">
      <selection activeCell="A5" sqref="A5:F15"/>
    </sheetView>
  </sheetViews>
  <sheetFormatPr defaultRowHeight="13.8" x14ac:dyDescent="0.25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7" x14ac:dyDescent="0.25">
      <c r="A1" s="1"/>
      <c r="B1" s="1" t="s">
        <v>0</v>
      </c>
      <c r="C1" s="1" t="s">
        <v>1</v>
      </c>
      <c r="D1" s="43" t="s">
        <v>2</v>
      </c>
      <c r="E1" s="43"/>
      <c r="F1" s="43" t="s">
        <v>3</v>
      </c>
      <c r="G1" s="43"/>
    </row>
    <row r="2" spans="1:7" ht="95.1" customHeight="1" x14ac:dyDescent="0.25">
      <c r="A2" s="27"/>
      <c r="B2" s="27" t="s">
        <v>4</v>
      </c>
      <c r="C2" s="27" t="s">
        <v>5</v>
      </c>
      <c r="D2" s="40" t="s">
        <v>6</v>
      </c>
      <c r="E2" s="40"/>
      <c r="F2" s="40" t="s">
        <v>7</v>
      </c>
      <c r="G2" s="40"/>
    </row>
    <row r="3" spans="1:7" x14ac:dyDescent="0.25">
      <c r="A3" s="44" t="s">
        <v>632</v>
      </c>
      <c r="B3" s="38"/>
      <c r="C3" s="38"/>
      <c r="D3" s="38"/>
      <c r="E3" s="38"/>
      <c r="F3" s="38"/>
      <c r="G3" s="38"/>
    </row>
    <row r="4" spans="1:7" x14ac:dyDescent="0.25">
      <c r="A4" s="2" t="s">
        <v>9</v>
      </c>
      <c r="B4" s="2" t="s">
        <v>10</v>
      </c>
      <c r="C4" s="4" t="s">
        <v>633</v>
      </c>
      <c r="D4" s="4" t="s">
        <v>634</v>
      </c>
      <c r="E4" s="4" t="s">
        <v>635</v>
      </c>
      <c r="F4" s="4" t="s">
        <v>636</v>
      </c>
    </row>
    <row r="5" spans="1:7" ht="26.4" x14ac:dyDescent="0.25">
      <c r="A5" s="5" t="s">
        <v>14</v>
      </c>
      <c r="B5" s="5" t="s">
        <v>15</v>
      </c>
      <c r="C5" s="7" t="s">
        <v>637</v>
      </c>
      <c r="D5" s="36" t="s">
        <v>637</v>
      </c>
      <c r="E5" s="7" t="s">
        <v>638</v>
      </c>
      <c r="F5" s="7" t="s">
        <v>638</v>
      </c>
    </row>
    <row r="6" spans="1:7" ht="26.4" x14ac:dyDescent="0.25">
      <c r="A6" s="5" t="s">
        <v>16</v>
      </c>
      <c r="B6" s="5" t="s">
        <v>17</v>
      </c>
      <c r="C6" s="7" t="s">
        <v>639</v>
      </c>
      <c r="D6" s="7" t="s">
        <v>638</v>
      </c>
      <c r="E6" s="7" t="s">
        <v>638</v>
      </c>
      <c r="F6" s="36" t="s">
        <v>639</v>
      </c>
    </row>
    <row r="7" spans="1:7" ht="26.4" x14ac:dyDescent="0.25">
      <c r="A7" s="5" t="s">
        <v>18</v>
      </c>
      <c r="B7" s="5" t="s">
        <v>19</v>
      </c>
      <c r="C7" s="7" t="s">
        <v>640</v>
      </c>
      <c r="D7" s="7" t="s">
        <v>638</v>
      </c>
      <c r="E7" s="7" t="s">
        <v>638</v>
      </c>
      <c r="F7" s="36" t="s">
        <v>640</v>
      </c>
    </row>
    <row r="8" spans="1:7" ht="26.4" x14ac:dyDescent="0.25">
      <c r="A8" s="5" t="s">
        <v>20</v>
      </c>
      <c r="B8" s="5" t="s">
        <v>21</v>
      </c>
      <c r="C8" s="7" t="s">
        <v>641</v>
      </c>
      <c r="D8" s="36" t="s">
        <v>641</v>
      </c>
      <c r="E8" s="7" t="s">
        <v>638</v>
      </c>
      <c r="F8" s="7" t="s">
        <v>638</v>
      </c>
    </row>
    <row r="9" spans="1:7" ht="26.4" x14ac:dyDescent="0.25">
      <c r="A9" s="5" t="s">
        <v>22</v>
      </c>
      <c r="B9" s="5" t="s">
        <v>23</v>
      </c>
      <c r="C9" s="7" t="s">
        <v>642</v>
      </c>
      <c r="D9" s="7" t="s">
        <v>638</v>
      </c>
      <c r="E9" s="36" t="s">
        <v>643</v>
      </c>
      <c r="F9" s="36" t="s">
        <v>644</v>
      </c>
    </row>
    <row r="10" spans="1:7" ht="26.4" x14ac:dyDescent="0.25">
      <c r="A10" s="5" t="s">
        <v>24</v>
      </c>
      <c r="B10" s="5" t="s">
        <v>25</v>
      </c>
      <c r="C10" s="7" t="s">
        <v>645</v>
      </c>
      <c r="D10" s="36" t="s">
        <v>646</v>
      </c>
      <c r="E10" s="36" t="s">
        <v>647</v>
      </c>
      <c r="F10" s="7" t="s">
        <v>638</v>
      </c>
    </row>
    <row r="11" spans="1:7" ht="26.4" x14ac:dyDescent="0.25">
      <c r="A11" s="5" t="s">
        <v>26</v>
      </c>
      <c r="B11" s="5" t="s">
        <v>27</v>
      </c>
      <c r="C11" s="7" t="s">
        <v>648</v>
      </c>
      <c r="D11" s="36" t="s">
        <v>648</v>
      </c>
      <c r="E11" s="7" t="s">
        <v>638</v>
      </c>
      <c r="F11" s="7" t="s">
        <v>638</v>
      </c>
    </row>
    <row r="12" spans="1:7" ht="26.4" x14ac:dyDescent="0.25">
      <c r="A12" s="5" t="s">
        <v>28</v>
      </c>
      <c r="B12" s="5" t="s">
        <v>29</v>
      </c>
      <c r="C12" s="7" t="s">
        <v>649</v>
      </c>
      <c r="D12" s="36" t="s">
        <v>649</v>
      </c>
      <c r="E12" s="7" t="s">
        <v>638</v>
      </c>
      <c r="F12" s="7" t="s">
        <v>638</v>
      </c>
    </row>
    <row r="13" spans="1:7" ht="26.4" x14ac:dyDescent="0.25">
      <c r="A13" s="5" t="s">
        <v>30</v>
      </c>
      <c r="B13" s="5" t="s">
        <v>31</v>
      </c>
      <c r="C13" s="7" t="s">
        <v>650</v>
      </c>
      <c r="D13" s="36" t="s">
        <v>651</v>
      </c>
      <c r="E13" s="36" t="s">
        <v>652</v>
      </c>
      <c r="F13" s="7" t="s">
        <v>638</v>
      </c>
    </row>
    <row r="14" spans="1:7" ht="26.4" x14ac:dyDescent="0.25">
      <c r="A14" s="5" t="s">
        <v>32</v>
      </c>
      <c r="B14" s="5" t="s">
        <v>33</v>
      </c>
      <c r="C14" s="7" t="s">
        <v>653</v>
      </c>
      <c r="D14" s="7" t="s">
        <v>638</v>
      </c>
      <c r="E14" s="36" t="s">
        <v>653</v>
      </c>
      <c r="F14" s="7" t="s">
        <v>638</v>
      </c>
    </row>
    <row r="15" spans="1:7" ht="26.4" x14ac:dyDescent="0.25">
      <c r="A15" s="5" t="s">
        <v>34</v>
      </c>
      <c r="B15" s="5" t="s">
        <v>35</v>
      </c>
      <c r="C15" s="7" t="s">
        <v>654</v>
      </c>
      <c r="D15" s="36" t="s">
        <v>655</v>
      </c>
      <c r="E15" s="36" t="s">
        <v>656</v>
      </c>
      <c r="F15" s="36" t="s">
        <v>657</v>
      </c>
    </row>
    <row r="16" spans="1:7" x14ac:dyDescent="0.25">
      <c r="A16" s="40" t="s">
        <v>658</v>
      </c>
      <c r="B16" s="40"/>
      <c r="C16" s="27"/>
      <c r="D16" s="29" t="s">
        <v>659</v>
      </c>
      <c r="E16" s="29" t="s">
        <v>660</v>
      </c>
      <c r="F16" s="29" t="s">
        <v>661</v>
      </c>
    </row>
    <row r="17" spans="1:7" x14ac:dyDescent="0.25">
      <c r="A17" s="40" t="s">
        <v>662</v>
      </c>
      <c r="B17" s="40"/>
      <c r="C17" s="27"/>
      <c r="D17" s="29" t="s">
        <v>663</v>
      </c>
      <c r="E17" s="29" t="s">
        <v>664</v>
      </c>
      <c r="F17" s="29" t="s">
        <v>665</v>
      </c>
    </row>
    <row r="18" spans="1:7" x14ac:dyDescent="0.25">
      <c r="A18" s="40" t="s">
        <v>666</v>
      </c>
      <c r="B18" s="40"/>
      <c r="C18" s="27"/>
      <c r="D18" s="29" t="s">
        <v>659</v>
      </c>
      <c r="E18" s="29" t="s">
        <v>667</v>
      </c>
      <c r="F18" s="29" t="s">
        <v>668</v>
      </c>
    </row>
    <row r="19" spans="1:7" x14ac:dyDescent="0.25">
      <c r="A19" s="40" t="s">
        <v>669</v>
      </c>
      <c r="B19" s="40"/>
      <c r="C19" s="27"/>
      <c r="D19" s="29" t="s">
        <v>663</v>
      </c>
      <c r="E19" s="29" t="s">
        <v>670</v>
      </c>
      <c r="F19" s="29" t="s">
        <v>671</v>
      </c>
    </row>
    <row r="20" spans="1:7" x14ac:dyDescent="0.25">
      <c r="A20" s="33"/>
      <c r="B20" s="33"/>
      <c r="C20" s="33"/>
      <c r="D20" s="33"/>
      <c r="E20" s="33"/>
      <c r="F20" s="33"/>
      <c r="G20" s="33"/>
    </row>
    <row r="21" spans="1:7" ht="60" customHeight="1" x14ac:dyDescent="0.25">
      <c r="A21" s="28"/>
      <c r="B21" s="28"/>
      <c r="C21" s="28"/>
      <c r="D21" s="28"/>
      <c r="E21" s="28"/>
      <c r="F21" s="28"/>
      <c r="G21" s="28"/>
    </row>
    <row r="22" spans="1:7" ht="69.900000000000006" customHeight="1" x14ac:dyDescent="0.25">
      <c r="A22" s="37" t="s">
        <v>39</v>
      </c>
      <c r="B22" s="38"/>
      <c r="C22" s="38"/>
      <c r="D22" s="38"/>
      <c r="E22" s="38"/>
      <c r="F22" s="38"/>
      <c r="G22" s="38"/>
    </row>
  </sheetData>
  <mergeCells count="10">
    <mergeCell ref="D1:E1"/>
    <mergeCell ref="F1:G1"/>
    <mergeCell ref="D2:E2"/>
    <mergeCell ref="F2:G2"/>
    <mergeCell ref="A3:G3"/>
    <mergeCell ref="A16:B16"/>
    <mergeCell ref="A17:B17"/>
    <mergeCell ref="A18:B18"/>
    <mergeCell ref="A19:B19"/>
    <mergeCell ref="A22:G22"/>
  </mergeCells>
  <pageMargins left="0.7" right="0.7" top="0.75" bottom="0.75" header="0.3" footer="0.3"/>
  <pageSetup paperSize="9" scale="81" orientation="landscape" r:id="rId1"/>
  <headerFooter>
    <oddHeader>&amp;L &amp;CMUNICÍPIO DE ÁGUA BOA
CNPJ: 15.023.898/0001-90 &amp;R</oddHeader>
    <oddFooter>&amp;L &amp;CAvenida Planalto  - Centro - Água Boa / MT
(66) 3468-6400 / protocolo.eng@aguaboa.mt.gov.br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8"/>
  <sheetViews>
    <sheetView showWhiteSpace="0" workbookViewId="0"/>
  </sheetViews>
  <sheetFormatPr defaultRowHeight="13.8" x14ac:dyDescent="0.25"/>
  <cols>
    <col min="1" max="3" width="10" bestFit="1" customWidth="1"/>
    <col min="4" max="4" width="40" bestFit="1" customWidth="1"/>
    <col min="5" max="5" width="30" bestFit="1" customWidth="1"/>
    <col min="6" max="6" width="5" bestFit="1" customWidth="1"/>
    <col min="7" max="11" width="10" bestFit="1" customWidth="1"/>
    <col min="12" max="12" width="13.5" bestFit="1" customWidth="1"/>
  </cols>
  <sheetData>
    <row r="1" spans="1:12" x14ac:dyDescent="0.25">
      <c r="A1" s="1"/>
      <c r="B1" s="1"/>
      <c r="C1" s="1"/>
      <c r="D1" s="1" t="s">
        <v>0</v>
      </c>
      <c r="E1" s="1" t="s">
        <v>1</v>
      </c>
      <c r="F1" s="43" t="s">
        <v>2</v>
      </c>
      <c r="G1" s="43"/>
      <c r="H1" s="43"/>
      <c r="I1" s="43" t="s">
        <v>3</v>
      </c>
      <c r="J1" s="43"/>
      <c r="K1" s="43"/>
      <c r="L1" s="43"/>
    </row>
    <row r="2" spans="1:12" ht="80.099999999999994" customHeight="1" x14ac:dyDescent="0.25">
      <c r="A2" s="27"/>
      <c r="B2" s="27"/>
      <c r="C2" s="27"/>
      <c r="D2" s="27" t="s">
        <v>4</v>
      </c>
      <c r="E2" s="27" t="s">
        <v>5</v>
      </c>
      <c r="F2" s="40" t="s">
        <v>6</v>
      </c>
      <c r="G2" s="40"/>
      <c r="H2" s="40"/>
      <c r="I2" s="40" t="s">
        <v>7</v>
      </c>
      <c r="J2" s="40"/>
      <c r="K2" s="40"/>
      <c r="L2" s="40"/>
    </row>
    <row r="3" spans="1:12" x14ac:dyDescent="0.25">
      <c r="A3" s="44" t="s">
        <v>672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24" customHeight="1" x14ac:dyDescent="0.25">
      <c r="A4" s="17" t="s">
        <v>673</v>
      </c>
      <c r="B4" s="48" t="s">
        <v>674</v>
      </c>
      <c r="C4" s="48"/>
      <c r="D4" s="48"/>
      <c r="E4" s="48"/>
      <c r="F4" s="48"/>
      <c r="G4" s="48"/>
      <c r="H4" s="48"/>
      <c r="I4" s="48"/>
      <c r="J4" s="48"/>
      <c r="K4" s="48"/>
      <c r="L4" s="38"/>
    </row>
    <row r="5" spans="1:12" ht="24" customHeight="1" x14ac:dyDescent="0.25">
      <c r="A5" s="32">
        <v>1</v>
      </c>
      <c r="B5" s="49" t="s">
        <v>675</v>
      </c>
      <c r="C5" s="49"/>
      <c r="D5" s="49"/>
      <c r="E5" s="49"/>
      <c r="F5" s="49"/>
      <c r="G5" s="49"/>
      <c r="H5" s="49"/>
      <c r="I5" s="49"/>
      <c r="J5" s="49"/>
      <c r="K5" s="49"/>
      <c r="L5" s="34" t="s">
        <v>676</v>
      </c>
    </row>
    <row r="6" spans="1:12" x14ac:dyDescent="0.25">
      <c r="A6" s="32"/>
      <c r="B6" s="39" t="s">
        <v>677</v>
      </c>
      <c r="C6" s="49"/>
      <c r="D6" s="49"/>
      <c r="E6" s="49"/>
      <c r="F6" s="49"/>
      <c r="G6" s="49"/>
      <c r="H6" s="49"/>
      <c r="I6" s="49"/>
      <c r="J6" s="49"/>
      <c r="K6" s="49"/>
      <c r="L6" s="29" t="s">
        <v>676</v>
      </c>
    </row>
    <row r="7" spans="1:12" ht="24" customHeight="1" x14ac:dyDescent="0.25">
      <c r="A7" s="17" t="s">
        <v>678</v>
      </c>
      <c r="B7" s="48" t="s">
        <v>679</v>
      </c>
      <c r="C7" s="48"/>
      <c r="D7" s="48"/>
      <c r="E7" s="48"/>
      <c r="F7" s="48"/>
      <c r="G7" s="48"/>
      <c r="H7" s="48"/>
      <c r="I7" s="48"/>
      <c r="J7" s="48"/>
      <c r="K7" s="48"/>
      <c r="L7" s="38"/>
    </row>
    <row r="8" spans="1:12" ht="24" customHeight="1" x14ac:dyDescent="0.25">
      <c r="A8" s="32">
        <v>1</v>
      </c>
      <c r="B8" s="49" t="s">
        <v>680</v>
      </c>
      <c r="C8" s="49"/>
      <c r="D8" s="49"/>
      <c r="E8" s="49"/>
      <c r="F8" s="49"/>
      <c r="G8" s="49"/>
      <c r="H8" s="49"/>
      <c r="I8" s="49"/>
      <c r="J8" s="49"/>
      <c r="K8" s="49"/>
      <c r="L8" s="34" t="s">
        <v>681</v>
      </c>
    </row>
    <row r="9" spans="1:12" x14ac:dyDescent="0.25">
      <c r="A9" s="32"/>
      <c r="B9" s="39" t="s">
        <v>677</v>
      </c>
      <c r="C9" s="49"/>
      <c r="D9" s="49"/>
      <c r="E9" s="49"/>
      <c r="F9" s="49"/>
      <c r="G9" s="49"/>
      <c r="H9" s="49"/>
      <c r="I9" s="49"/>
      <c r="J9" s="49"/>
      <c r="K9" s="49"/>
      <c r="L9" s="29" t="s">
        <v>681</v>
      </c>
    </row>
    <row r="10" spans="1:12" ht="24" customHeight="1" x14ac:dyDescent="0.25">
      <c r="A10" s="17" t="s">
        <v>682</v>
      </c>
      <c r="B10" s="48" t="s">
        <v>683</v>
      </c>
      <c r="C10" s="48"/>
      <c r="D10" s="48"/>
      <c r="E10" s="48"/>
      <c r="F10" s="48"/>
      <c r="G10" s="48"/>
      <c r="H10" s="48"/>
      <c r="I10" s="48"/>
      <c r="J10" s="48"/>
      <c r="K10" s="48"/>
      <c r="L10" s="38"/>
    </row>
    <row r="11" spans="1:12" ht="24" customHeight="1" x14ac:dyDescent="0.25">
      <c r="A11" s="32">
        <v>1</v>
      </c>
      <c r="B11" s="49" t="s">
        <v>684</v>
      </c>
      <c r="C11" s="49"/>
      <c r="D11" s="49"/>
      <c r="E11" s="49"/>
      <c r="F11" s="49"/>
      <c r="G11" s="49"/>
      <c r="H11" s="49"/>
      <c r="I11" s="49"/>
      <c r="J11" s="49"/>
      <c r="K11" s="49"/>
      <c r="L11" s="34" t="s">
        <v>685</v>
      </c>
    </row>
    <row r="12" spans="1:12" x14ac:dyDescent="0.25">
      <c r="A12" s="32"/>
      <c r="B12" s="39" t="s">
        <v>677</v>
      </c>
      <c r="C12" s="49"/>
      <c r="D12" s="49"/>
      <c r="E12" s="49"/>
      <c r="F12" s="49"/>
      <c r="G12" s="49"/>
      <c r="H12" s="49"/>
      <c r="I12" s="49"/>
      <c r="J12" s="49"/>
      <c r="K12" s="49"/>
      <c r="L12" s="29" t="s">
        <v>685</v>
      </c>
    </row>
    <row r="13" spans="1:12" ht="24" customHeight="1" x14ac:dyDescent="0.25">
      <c r="A13" s="17" t="s">
        <v>686</v>
      </c>
      <c r="B13" s="48" t="s">
        <v>687</v>
      </c>
      <c r="C13" s="48"/>
      <c r="D13" s="48"/>
      <c r="E13" s="48"/>
      <c r="F13" s="48"/>
      <c r="G13" s="48"/>
      <c r="H13" s="48"/>
      <c r="I13" s="48"/>
      <c r="J13" s="48"/>
      <c r="K13" s="48"/>
      <c r="L13" s="38"/>
    </row>
    <row r="14" spans="1:12" ht="24" customHeight="1" x14ac:dyDescent="0.25">
      <c r="A14" s="32">
        <v>1</v>
      </c>
      <c r="B14" s="49" t="s">
        <v>688</v>
      </c>
      <c r="C14" s="49"/>
      <c r="D14" s="49"/>
      <c r="E14" s="49"/>
      <c r="F14" s="49"/>
      <c r="G14" s="49"/>
      <c r="H14" s="49"/>
      <c r="I14" s="49"/>
      <c r="J14" s="49"/>
      <c r="K14" s="49"/>
      <c r="L14" s="34" t="s">
        <v>689</v>
      </c>
    </row>
    <row r="15" spans="1:12" x14ac:dyDescent="0.25">
      <c r="A15" s="32"/>
      <c r="B15" s="39" t="s">
        <v>677</v>
      </c>
      <c r="C15" s="49"/>
      <c r="D15" s="49"/>
      <c r="E15" s="49"/>
      <c r="F15" s="49"/>
      <c r="G15" s="49"/>
      <c r="H15" s="49"/>
      <c r="I15" s="49"/>
      <c r="J15" s="49"/>
      <c r="K15" s="49"/>
      <c r="L15" s="29" t="s">
        <v>689</v>
      </c>
    </row>
    <row r="16" spans="1:12" ht="24" customHeight="1" x14ac:dyDescent="0.25">
      <c r="A16" s="17" t="s">
        <v>690</v>
      </c>
      <c r="B16" s="48" t="s">
        <v>691</v>
      </c>
      <c r="C16" s="48"/>
      <c r="D16" s="48"/>
      <c r="E16" s="48"/>
      <c r="F16" s="48"/>
      <c r="G16" s="48"/>
      <c r="H16" s="48"/>
      <c r="I16" s="48"/>
      <c r="J16" s="48"/>
      <c r="K16" s="48"/>
      <c r="L16" s="38"/>
    </row>
    <row r="17" spans="1:12" ht="24" customHeight="1" x14ac:dyDescent="0.25">
      <c r="A17" s="32">
        <v>1</v>
      </c>
      <c r="B17" s="49" t="s">
        <v>692</v>
      </c>
      <c r="C17" s="49"/>
      <c r="D17" s="49"/>
      <c r="E17" s="49"/>
      <c r="F17" s="49"/>
      <c r="G17" s="49"/>
      <c r="H17" s="49"/>
      <c r="I17" s="49"/>
      <c r="J17" s="49"/>
      <c r="K17" s="49"/>
      <c r="L17" s="34" t="s">
        <v>693</v>
      </c>
    </row>
    <row r="18" spans="1:12" x14ac:dyDescent="0.25">
      <c r="A18" s="32"/>
      <c r="B18" s="39" t="s">
        <v>677</v>
      </c>
      <c r="C18" s="49"/>
      <c r="D18" s="49"/>
      <c r="E18" s="49"/>
      <c r="F18" s="49"/>
      <c r="G18" s="49"/>
      <c r="H18" s="49"/>
      <c r="I18" s="49"/>
      <c r="J18" s="49"/>
      <c r="K18" s="49"/>
      <c r="L18" s="29" t="s">
        <v>693</v>
      </c>
    </row>
    <row r="19" spans="1:12" ht="26.1" customHeight="1" x14ac:dyDescent="0.25">
      <c r="A19" s="17" t="s">
        <v>694</v>
      </c>
      <c r="B19" s="48" t="s">
        <v>695</v>
      </c>
      <c r="C19" s="48"/>
      <c r="D19" s="48"/>
      <c r="E19" s="48"/>
      <c r="F19" s="48"/>
      <c r="G19" s="48"/>
      <c r="H19" s="48"/>
      <c r="I19" s="48"/>
      <c r="J19" s="48"/>
      <c r="K19" s="48"/>
      <c r="L19" s="38"/>
    </row>
    <row r="20" spans="1:12" ht="24" customHeight="1" x14ac:dyDescent="0.25">
      <c r="A20" s="32">
        <v>1</v>
      </c>
      <c r="B20" s="49" t="s">
        <v>696</v>
      </c>
      <c r="C20" s="49"/>
      <c r="D20" s="49"/>
      <c r="E20" s="49"/>
      <c r="F20" s="49"/>
      <c r="G20" s="49"/>
      <c r="H20" s="49"/>
      <c r="I20" s="49"/>
      <c r="J20" s="49"/>
      <c r="K20" s="49"/>
      <c r="L20" s="34" t="s">
        <v>676</v>
      </c>
    </row>
    <row r="21" spans="1:12" ht="24" customHeight="1" x14ac:dyDescent="0.25">
      <c r="A21" s="32">
        <v>2</v>
      </c>
      <c r="B21" s="49" t="s">
        <v>697</v>
      </c>
      <c r="C21" s="49"/>
      <c r="D21" s="49"/>
      <c r="E21" s="49"/>
      <c r="F21" s="49"/>
      <c r="G21" s="49"/>
      <c r="H21" s="49"/>
      <c r="I21" s="49"/>
      <c r="J21" s="49"/>
      <c r="K21" s="49"/>
      <c r="L21" s="34" t="s">
        <v>698</v>
      </c>
    </row>
    <row r="22" spans="1:12" ht="24" customHeight="1" x14ac:dyDescent="0.25">
      <c r="A22" s="32">
        <v>3</v>
      </c>
      <c r="B22" s="49" t="s">
        <v>699</v>
      </c>
      <c r="C22" s="49"/>
      <c r="D22" s="49"/>
      <c r="E22" s="49"/>
      <c r="F22" s="49"/>
      <c r="G22" s="49"/>
      <c r="H22" s="49"/>
      <c r="I22" s="49"/>
      <c r="J22" s="49"/>
      <c r="K22" s="49"/>
      <c r="L22" s="34" t="s">
        <v>700</v>
      </c>
    </row>
    <row r="23" spans="1:12" ht="24" customHeight="1" x14ac:dyDescent="0.25">
      <c r="A23" s="32">
        <v>4</v>
      </c>
      <c r="B23" s="49" t="s">
        <v>701</v>
      </c>
      <c r="C23" s="49"/>
      <c r="D23" s="49"/>
      <c r="E23" s="49"/>
      <c r="F23" s="49"/>
      <c r="G23" s="49"/>
      <c r="H23" s="49"/>
      <c r="I23" s="49"/>
      <c r="J23" s="49"/>
      <c r="K23" s="49"/>
      <c r="L23" s="34" t="s">
        <v>702</v>
      </c>
    </row>
    <row r="24" spans="1:12" x14ac:dyDescent="0.25">
      <c r="A24" s="32"/>
      <c r="B24" s="39" t="s">
        <v>677</v>
      </c>
      <c r="C24" s="49"/>
      <c r="D24" s="49"/>
      <c r="E24" s="49"/>
      <c r="F24" s="49"/>
      <c r="G24" s="49"/>
      <c r="H24" s="49"/>
      <c r="I24" s="49"/>
      <c r="J24" s="49"/>
      <c r="K24" s="49"/>
      <c r="L24" s="29" t="s">
        <v>703</v>
      </c>
    </row>
    <row r="25" spans="1:12" ht="24" customHeight="1" x14ac:dyDescent="0.2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38"/>
    </row>
    <row r="26" spans="1:12" ht="24" customHeight="1" x14ac:dyDescent="0.25">
      <c r="A26" s="48" t="s">
        <v>704</v>
      </c>
      <c r="B26" s="48"/>
      <c r="C26" s="48"/>
      <c r="D26" s="48"/>
      <c r="E26" s="48"/>
      <c r="F26" s="48"/>
      <c r="G26" s="48"/>
      <c r="H26" s="48"/>
      <c r="I26" s="50" t="s">
        <v>705</v>
      </c>
      <c r="J26" s="48"/>
      <c r="K26" s="48"/>
      <c r="L26" s="38"/>
    </row>
    <row r="27" spans="1:12" ht="24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38"/>
    </row>
    <row r="28" spans="1:12" ht="24" customHeight="1" x14ac:dyDescent="0.25">
      <c r="A28" s="47" t="s">
        <v>706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29" t="s">
        <v>6</v>
      </c>
    </row>
  </sheetData>
  <mergeCells count="31">
    <mergeCell ref="F1:H1"/>
    <mergeCell ref="I1:L1"/>
    <mergeCell ref="F2:H2"/>
    <mergeCell ref="I2:L2"/>
    <mergeCell ref="A3:L3"/>
    <mergeCell ref="B4:L4"/>
    <mergeCell ref="B5:K5"/>
    <mergeCell ref="B6:K6"/>
    <mergeCell ref="B7:L7"/>
    <mergeCell ref="B8:K8"/>
    <mergeCell ref="B9:K9"/>
    <mergeCell ref="B10:L10"/>
    <mergeCell ref="B11:K11"/>
    <mergeCell ref="B12:K12"/>
    <mergeCell ref="B13:L13"/>
    <mergeCell ref="B14:K14"/>
    <mergeCell ref="B15:K15"/>
    <mergeCell ref="B16:L16"/>
    <mergeCell ref="B17:K17"/>
    <mergeCell ref="B18:K18"/>
    <mergeCell ref="B19:L19"/>
    <mergeCell ref="B20:K20"/>
    <mergeCell ref="B21:K21"/>
    <mergeCell ref="B22:K22"/>
    <mergeCell ref="B23:K23"/>
    <mergeCell ref="A28:K28"/>
    <mergeCell ref="B24:K24"/>
    <mergeCell ref="A25:L25"/>
    <mergeCell ref="A26:H26"/>
    <mergeCell ref="I26:L26"/>
    <mergeCell ref="A27:L27"/>
  </mergeCells>
  <pageMargins left="0.7" right="0.7" top="0.75" bottom="0.75" header="0.3" footer="0.3"/>
  <pageSetup paperSize="9" scale="71" fitToHeight="0" orientation="landscape" r:id="rId1"/>
  <headerFooter>
    <oddHeader>&amp;L &amp;CMUNICÍPIO DE ÁGUA BOA
CNPJ: 15.023.898/0001-90 &amp;R</oddHeader>
    <oddFooter>&amp;L &amp;CAvenida Planalto  - Centro - Água Boa / MT
(66) 3468-6400 / protocolo.eng@aguaboa.mt.gov.br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Resumo do Orçamento</vt:lpstr>
      <vt:lpstr>Orçamento Sintético</vt:lpstr>
      <vt:lpstr>CPUs</vt:lpstr>
      <vt:lpstr>Cronograma</vt:lpstr>
      <vt:lpstr>Composição 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Marcos da Silva</cp:lastModifiedBy>
  <cp:revision>0</cp:revision>
  <cp:lastPrinted>2026-08-20T18:49:23Z</cp:lastPrinted>
  <dcterms:created xsi:type="dcterms:W3CDTF">2026-08-20T18:45:57Z</dcterms:created>
  <dcterms:modified xsi:type="dcterms:W3CDTF">2026-08-31T11:39:21Z</dcterms:modified>
</cp:coreProperties>
</file>